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 - ferramentas de gestão" sheetId="1" r:id="rId4"/>
    <sheet state="visible" name="etapa 2 - DRE" sheetId="2" r:id="rId5"/>
    <sheet state="visible" name="etapa 3 - BP" sheetId="3" r:id="rId6"/>
  </sheets>
  <definedNames>
    <definedName name="__shared_11_0_0">#REF!</definedName>
    <definedName localSheetId="2" name="__shared_5_0_3">#REF!</definedName>
    <definedName localSheetId="2" name="__shared_9_0_19">#REF!</definedName>
    <definedName localSheetId="2" name="__shared_1_0_3">#REF!</definedName>
    <definedName name="__shared_20_0_3">#REF!</definedName>
    <definedName localSheetId="2" name="__shared_19_0_6">#REF!</definedName>
    <definedName localSheetId="2" name="__shared_4_0_10">#REF!</definedName>
    <definedName localSheetId="2" name="__shared_15_0_32">#REF!</definedName>
    <definedName name="__shared_4_0_8">#REF!</definedName>
    <definedName localSheetId="2" name="__shared_23_0_10">#REF!</definedName>
    <definedName name="__shared_10_0_9">#REF!</definedName>
    <definedName name="__shared_5_0_11">#REF!</definedName>
    <definedName localSheetId="2" name="__shared_16_0_4">#REF!</definedName>
    <definedName name="__shared_24_0_0">#REF!</definedName>
    <definedName name="__shared_1_0_7">#REF!</definedName>
    <definedName name="__shared_14_0_17">#REF!</definedName>
    <definedName name="__shared_2_0_13">#REF!</definedName>
    <definedName name="__shared_26_0_8">#REF!</definedName>
    <definedName localSheetId="2" name="__shared_14_0_9">#REF!</definedName>
    <definedName localSheetId="2" name="__shared_19_0_14">#REF!</definedName>
    <definedName name="__shared_12_0_7">#REF!</definedName>
    <definedName name="__shared_15_0_50">#REF!</definedName>
    <definedName name="__shared_2_0_4">#REF!</definedName>
    <definedName localSheetId="2" name="__shared_15_0_41">#REF!</definedName>
    <definedName name="entrada">#REF!</definedName>
    <definedName name="__shared_17_0_0">#REF!</definedName>
    <definedName name="__shared_10_0_12">#REF!</definedName>
    <definedName name="__shared_7_0_6">#REF!</definedName>
    <definedName name="__shared_6_0_19">#REF!</definedName>
    <definedName name="__shared_7_0_4">#REF!</definedName>
    <definedName localSheetId="2" name="__shared_15_0_36">#REF!</definedName>
    <definedName localSheetId="2" name="__shared_15_0_42">#REF!</definedName>
    <definedName localSheetId="2" name="__shared_10_0_8">#REF!</definedName>
    <definedName localSheetId="2" name="__shared_23_0_20">#REF!</definedName>
    <definedName name="NativeTimeline_Data">#REF!</definedName>
    <definedName localSheetId="2" name="__shared_21_0_5">#REF!</definedName>
    <definedName name="__shared_22_0_12">#REF!</definedName>
    <definedName localSheetId="2" name="__shared_9_0_17">#REF!</definedName>
    <definedName localSheetId="2" name="__shared_23_0_16">#REF!</definedName>
    <definedName name="__shared_1_0_1">#REF!</definedName>
    <definedName localSheetId="2" name="__shared_12_0_12">#REF!</definedName>
    <definedName localSheetId="2" name="__shared_21_0_10">#REF!</definedName>
    <definedName name="__shared_4_0_0">#REF!</definedName>
    <definedName localSheetId="1" name="__shared_17_0_1">#REF!</definedName>
    <definedName name="__shared_18_0_6">#REF!</definedName>
    <definedName name="__shared_18_0_7">#REF!</definedName>
    <definedName name="__shared_8_0_4">#REF!</definedName>
    <definedName name="__shared_11_0_11">#REF!</definedName>
    <definedName localSheetId="2" name="__shared_22_0_4">#REF!</definedName>
    <definedName localSheetId="2" name="__shared_14_0_19">#REF!</definedName>
    <definedName name="__shared_25_0_4">#REF!</definedName>
    <definedName localSheetId="2" name="__shared_15_0_26">#REF!</definedName>
    <definedName name="__shared_9_0_9">#REF!</definedName>
    <definedName name="__shared_13_0_2">#REF!</definedName>
    <definedName localSheetId="2" name="__shared_13_0_9">#REF!</definedName>
    <definedName name="__shared_15_0_47">#REF!</definedName>
    <definedName localSheetId="2" name="__shared_24_0_2">#REF!</definedName>
    <definedName localSheetId="2" name="__shared_22_0_11">#REF!</definedName>
    <definedName localSheetId="2" name="__shared_19_0_16">#REF!</definedName>
    <definedName name="__shared_19_0_7">#REF!</definedName>
    <definedName localSheetId="2" name="__shared_7_0_12">#REF!</definedName>
    <definedName localSheetId="2" name="__shared_4_0_21">#REF!</definedName>
    <definedName localSheetId="2" name="__shared_18_0_3">#REF!</definedName>
    <definedName localSheetId="2" name="__shared_25_0_5">#REF!</definedName>
    <definedName localSheetId="2" name="__shared_1_0_1">#REF!</definedName>
    <definedName localSheetId="2" name="__shared_7_0_4">#REF!</definedName>
    <definedName localSheetId="2" name="__shared_1_0_8">#REF!</definedName>
    <definedName localSheetId="2" name="__shared_5_0_0">#REF!</definedName>
    <definedName localSheetId="2" name="__shared_2_0_8">#REF!</definedName>
    <definedName localSheetId="2" name="__shared_22_0_12">#REF!</definedName>
    <definedName name="__shared_13_0_13">#REF!</definedName>
    <definedName name="__shared_22_0_19">#REF!</definedName>
    <definedName name="__shared_15_0_49">#REF!</definedName>
    <definedName localSheetId="2" name="__shared_21_0_0">#REF!</definedName>
    <definedName localSheetId="2" name="__shared_14_0_12">#REF!</definedName>
    <definedName name="__shared_11_0_16">#REF!</definedName>
    <definedName name="__shared_11_0_1">#REF!</definedName>
    <definedName localSheetId="2" name="__shared_9_0_12">#REF!</definedName>
    <definedName name="__shared_13_0_16">#REF!</definedName>
    <definedName localSheetId="2" name="__shared_19_0_4">#REF!</definedName>
    <definedName name="__shared_8_0_2">#REF!</definedName>
    <definedName localSheetId="2" name="__shared_22_0_13">#REF!</definedName>
    <definedName name="__shared_15_0_40">#REF!</definedName>
    <definedName name="__shared_2_0_5">#REF!</definedName>
    <definedName localSheetId="2" name="__shared_6_0_13">#REF!</definedName>
    <definedName localSheetId="2" name="__shared_21_0_4">#REF!</definedName>
    <definedName localSheetId="1" name="__shared_15_0_58">#REF!</definedName>
    <definedName name="__shared_5_0_0">#REF!</definedName>
    <definedName localSheetId="2" name="__shared_9_0_16">#REF!</definedName>
    <definedName localSheetId="2" name="__shared_13_0_8">#REF!</definedName>
    <definedName name="__shared_12_0_5">#REF!</definedName>
    <definedName name="__shared_25_0_0">#REF!</definedName>
    <definedName name="valor">#REF!</definedName>
    <definedName name="__shared_15_0_39">#REF!</definedName>
    <definedName localSheetId="2" name="__shared_24_0_6">#REF!</definedName>
    <definedName name="__shared_16_0_4">#REF!</definedName>
    <definedName localSheetId="2" name="__shared_20_0_16">#REF!</definedName>
    <definedName name="__shared_17_0_12">#REF!</definedName>
    <definedName name="__shared_8_0_9">#REF!</definedName>
    <definedName name="__shared_11_0_10">#REF!</definedName>
    <definedName localSheetId="2" name="__shared_12_0_1">#REF!</definedName>
    <definedName name="__shared_26_0_13">#REF!</definedName>
    <definedName name="__shared_21_0_7">#REF!</definedName>
    <definedName name="__shared_6_0_11">#REF!</definedName>
    <definedName name="__shared_26_0_1">#REF!</definedName>
    <definedName localSheetId="2" name="__shared_6_0_5">#REF!</definedName>
    <definedName name="BalançoPatrimonial">#REF!</definedName>
    <definedName localSheetId="1" name="__shared_16_0_1">#REF!</definedName>
    <definedName localSheetId="2" name="__shared_22_0_16">#REF!</definedName>
    <definedName name="__shared_26_0_10">#REF!</definedName>
    <definedName localSheetId="1" name="__shared_15_0_23">#REF!</definedName>
    <definedName name="__shared_17_0_13">#REF!</definedName>
    <definedName name="__shared_18_0_0">#REF!</definedName>
    <definedName name="__shared_20_0_1">#REF!</definedName>
    <definedName localSheetId="2" name="__shared_26_0_10">#REF!</definedName>
    <definedName localSheetId="2" name="__shared_19_0_3">#REF!</definedName>
    <definedName name="__shared_11_0_5">#REF!</definedName>
    <definedName localSheetId="2" name="__shared_4_0_11">#REF!</definedName>
    <definedName name="__shared_3_0_7">#REF!</definedName>
    <definedName localSheetId="2" name="__shared_4_0_4">#REF!</definedName>
    <definedName name="__shared_14_0_20">#REF!</definedName>
    <definedName name="__shared_3_0_9">#REF!</definedName>
    <definedName name="__shared_9_0_5">#REF!</definedName>
    <definedName name="__shared_26_0_11">#REF!</definedName>
    <definedName localSheetId="2" name="__shared_15_0_33">#REF!</definedName>
    <definedName name="__shared_24_0_3">#REF!</definedName>
    <definedName name="__shared_6_0_16">#REF!</definedName>
    <definedName name="__shared_26_0_14">#REF!</definedName>
    <definedName localSheetId="2" name="__shared_8_0_15">#REF!</definedName>
    <definedName localSheetId="2" name="__shared_3_0_13">#REF!</definedName>
    <definedName localSheetId="2" name="__shared_21_0_11">#REF!</definedName>
    <definedName localSheetId="2" name="__shared_2_0_16">#REF!</definedName>
    <definedName name="__shared_25_0_12">#REF!</definedName>
    <definedName name="__shared_14_0_16">#REF!</definedName>
    <definedName name="__shared_20_0_21">#REF!</definedName>
    <definedName localSheetId="2" name="__shared_19_0_0">#REF!</definedName>
    <definedName localSheetId="2" name="__shared_23_0_15">#REF!</definedName>
    <definedName name="__shared_5_0_19">#REF!</definedName>
    <definedName name="__shared_2_0_1">#REF!</definedName>
    <definedName name="__shared_13_0_14">#REF!</definedName>
    <definedName localSheetId="2" name="__shared_26_0_8">#REF!</definedName>
    <definedName localSheetId="2" name="__shared_9_0_5">#REF!</definedName>
    <definedName localSheetId="2" name="__shared_5_0_1">#REF!</definedName>
    <definedName name="__shared_6_0_15">#REF!</definedName>
    <definedName name="__shared_18_0_15">#REF!</definedName>
    <definedName localSheetId="2" name="__shared_14_0_4">#REF!</definedName>
    <definedName localSheetId="2" name="prestacao">#REF!</definedName>
    <definedName name="__shared_10_0_17">#REF!</definedName>
    <definedName localSheetId="2" name="__shared_15_0_28">#REF!</definedName>
    <definedName localSheetId="2" name="__shared_5_0_21">#REF!</definedName>
    <definedName name="__shared_19_0_5">#REF!</definedName>
    <definedName localSheetId="2" name="__shared_23_0_6">#REF!</definedName>
    <definedName localSheetId="2" name="__shared_15_0_21">#REF!</definedName>
    <definedName localSheetId="2" name="__shared_21_0_6">#REF!</definedName>
    <definedName localSheetId="2" name="__shared_11_0_4">#REF!</definedName>
    <definedName name="__shared_4_0_16">#REF!</definedName>
    <definedName localSheetId="2" name="__shared_1_0_7">#REF!</definedName>
    <definedName name="__shared_18_0_16">#REF!</definedName>
    <definedName name="__shared_15_0_41">#REF!</definedName>
    <definedName localSheetId="2" name="__shared_15_0_30">#REF!</definedName>
    <definedName name="__shared_20_0_9">#REF!</definedName>
    <definedName name="__shared_5_0_18">#REF!</definedName>
    <definedName name="__shared_17_0_16">#REF!</definedName>
    <definedName localSheetId="2" name="__shared_12_0_4">#REF!</definedName>
    <definedName localSheetId="2" name="__shared_24_0_14">#REF!</definedName>
    <definedName localSheetId="2" name="__shared_22_0_21">#REF!</definedName>
    <definedName name="__shared_4_0_7">#REF!</definedName>
    <definedName localSheetId="2" name="__shared_13_0_20">#REF!</definedName>
    <definedName localSheetId="2" name="__shared_11_0_14">#REF!</definedName>
    <definedName name="__shared_25_0_11">#REF!</definedName>
    <definedName name="__shared_6_0_14">#REF!</definedName>
    <definedName name="__shared_17_0_4">#REF!</definedName>
    <definedName name="__shared_9_0_0">#REF!</definedName>
    <definedName localSheetId="2" name="__shared_6_0_10">#REF!</definedName>
    <definedName name="__shared_24_0_9">#REF!</definedName>
    <definedName localSheetId="2" name="__shared_11_0_1">#REF!</definedName>
    <definedName name="__shared_17_0_19">#REF!</definedName>
    <definedName name="__shared_8_0_13">#REF!</definedName>
    <definedName localSheetId="2" name="__shared_20_0_20">#REF!</definedName>
    <definedName localSheetId="2" name="__shared_21_0_15">#REF!</definedName>
    <definedName localSheetId="2" name="__shared_6_0_9">#REF!</definedName>
    <definedName localSheetId="2" name="__shared_13_0_17">#REF!</definedName>
    <definedName localSheetId="2" name="__shared_20_0_10">#REF!</definedName>
    <definedName name="__shared_22_0_7">#REF!</definedName>
    <definedName name="__shared_21_0_5">#REF!</definedName>
    <definedName localSheetId="2" name="__shared_24_0_1">#REF!</definedName>
    <definedName localSheetId="2" name="__shared_20_0_17">#REF!</definedName>
    <definedName name="__shared_1_0_19">#REF!</definedName>
    <definedName name="__shared_4_0_3">#REF!</definedName>
    <definedName name="__shared_7_0_0">#REF!</definedName>
    <definedName localSheetId="2" name="__shared_11_0_0">#REF!</definedName>
    <definedName name="__shared_19_0_9">#REF!</definedName>
    <definedName localSheetId="2" name="__shared_26_0_18">#REF!</definedName>
    <definedName localSheetId="2" name="__shared_12_0_9">#REF!</definedName>
    <definedName localSheetId="2" name="valor">#REF!</definedName>
    <definedName localSheetId="2" name="__shared_10_0_21">#REF!</definedName>
    <definedName localSheetId="2" name="__shared_12_0_19">#REF!</definedName>
    <definedName localSheetId="2" name="__shared_14_0_14">#REF!</definedName>
    <definedName name="__shared_12_0_6">#REF!</definedName>
    <definedName name="__shared_6_0_18">#REF!</definedName>
    <definedName localSheetId="2" name="__shared_25_0_17">#REF!</definedName>
    <definedName localSheetId="2" name="__shared_26_0_7">#REF!</definedName>
    <definedName localSheetId="2" name="__shared_22_0_9">#REF!</definedName>
    <definedName name="__shared_9_0_13">#REF!</definedName>
    <definedName name="__shared_14_0_12">#REF!</definedName>
    <definedName name="__shared_21_0_17">#REF!</definedName>
    <definedName localSheetId="2" name="__shared_10_0_14">#REF!</definedName>
    <definedName name="__shared_2_0_16">#REF!</definedName>
    <definedName name="__shared_11_0_6">#REF!</definedName>
    <definedName localSheetId="2" name="__shared_19_0_9">#REF!</definedName>
    <definedName localSheetId="2" name="__shared_21_0_2">#REF!</definedName>
    <definedName name="__shared_26_0_2">#REF!</definedName>
    <definedName localSheetId="2" name="__shared_8_0_13">#REF!</definedName>
    <definedName localSheetId="2" name="__shared_17_0_10">#REF!</definedName>
    <definedName name="__shared_23_0_4">#REF!</definedName>
    <definedName localSheetId="2" name="__shared_4_0_2">#REF!</definedName>
    <definedName localSheetId="2" name="entry">#REF!</definedName>
    <definedName name="__shared_7_0_17">#REF!</definedName>
    <definedName name="juros">#REF!</definedName>
    <definedName name="__shared_17_0_2">#REF!</definedName>
    <definedName name="__shared_5_0_8">#REF!</definedName>
    <definedName name="__shared_3_0_10">#REF!</definedName>
    <definedName name="__shared_6_0_13">#REF!</definedName>
    <definedName localSheetId="2" name="__shared_22_0_0">#REF!</definedName>
    <definedName name="__shared_19_0_15">#REF!</definedName>
    <definedName localSheetId="2" name="__shared_8_0_8">#REF!</definedName>
    <definedName localSheetId="2" name="__shared_18_0_7">#REF!</definedName>
    <definedName name="__shared_18_0_18">#REF!</definedName>
    <definedName name="__shared_22_0_4">#REF!</definedName>
    <definedName localSheetId="2" name="__shared_4_0_19">#REF!</definedName>
    <definedName localSheetId="2" name="__shared_25_0_21">#REF!</definedName>
    <definedName localSheetId="1" name="juros">#REF!</definedName>
    <definedName localSheetId="2" name="__shared_15_0_31">#REF!</definedName>
    <definedName name="__shared_26_0_15">#REF!</definedName>
    <definedName localSheetId="2" name="__shared_26_0_1">#REF!</definedName>
    <definedName name="__shared_7_0_18">#REF!</definedName>
    <definedName localSheetId="2" name="__shared_13_0_19">#REF!</definedName>
    <definedName name="__shared_10_0_8">#REF!</definedName>
    <definedName localSheetId="2" name="__shared_17_0_4">#REF!</definedName>
    <definedName name="__shared_20_0_15">#REF!</definedName>
    <definedName name="__shared_5_0_14">#REF!</definedName>
    <definedName localSheetId="2" name="__shared_25_0_6">#REF!</definedName>
    <definedName localSheetId="2" name="__shared_13_0_18">#REF!</definedName>
    <definedName localSheetId="2" name="__shared_2_0_15">#REF!</definedName>
    <definedName localSheetId="2" name="__shared_5_0_19">#REF!</definedName>
    <definedName name="__shared_15_0_24">#REF!</definedName>
    <definedName name="__shared_15_0_33">#REF!</definedName>
    <definedName name="__shared_20_0_13">#REF!</definedName>
    <definedName localSheetId="2" name="__shared_10_0_4">#REF!</definedName>
    <definedName localSheetId="2" name="__shared_6_0_16">#REF!</definedName>
    <definedName localSheetId="2" name="__shared_9_0_18">#REF!</definedName>
    <definedName localSheetId="2" name="__shared_4_0_8">#REF!</definedName>
    <definedName localSheetId="2" name="__shared_14_0_13">#REF!</definedName>
    <definedName name="__shared_9_0_4">#REF!</definedName>
    <definedName localSheetId="2" name="__shared_20_0_13">#REF!</definedName>
    <definedName name="__shared_15_0_57">#REF!</definedName>
    <definedName name="__shared_15_0_55">#REF!</definedName>
    <definedName localSheetId="2" name="__shared_25_0_13">#REF!</definedName>
    <definedName name="__shared_21_0_9">#REF!</definedName>
    <definedName name="__shared_11_0_18">#REF!</definedName>
    <definedName name="__shared_13_0_7">#REF!</definedName>
    <definedName localSheetId="2" name="__shared_22_0_14">#REF!</definedName>
    <definedName localSheetId="2" name="__shared_26_0_11">#REF!</definedName>
    <definedName localSheetId="2" name="__shared_6_0_12">#REF!</definedName>
    <definedName localSheetId="2" name="__shared_21_0_13">#REF!</definedName>
    <definedName localSheetId="2" name="__shared_18_0_9">#REF!</definedName>
    <definedName localSheetId="2" name="__shared_24_0_4">#REF!</definedName>
    <definedName localSheetId="2" name="__shared_5_0_8">#REF!</definedName>
    <definedName name="__shared_20_0_14">#REF!</definedName>
    <definedName localSheetId="2" name="__shared_22_0_1">#REF!</definedName>
    <definedName name="__shared_14_0_4">#REF!</definedName>
    <definedName name="__shared_15_0_34">#REF!</definedName>
    <definedName localSheetId="2" name="__shared_17_0_7">#REF!</definedName>
    <definedName localSheetId="2" name="__shared_9_0_6">#REF!</definedName>
    <definedName localSheetId="2" name="__shared_25_0_2">#REF!</definedName>
    <definedName localSheetId="2" name="__shared_8_0_12">#REF!</definedName>
    <definedName localSheetId="2" name="__shared_23_0_21">#REF!</definedName>
    <definedName name="__shared_3_0_1">#REF!</definedName>
    <definedName localSheetId="2" name="__shared_7_0_10">#REF!</definedName>
    <definedName localSheetId="2" name="__shared_19_0_19">#REF!</definedName>
    <definedName name="__shared_2_0_11">#REF!</definedName>
    <definedName name="__shared_19_0_14">#REF!</definedName>
    <definedName name="__shared_19_0_18">#REF!</definedName>
    <definedName localSheetId="2" name="__shared_21_0_14">#REF!</definedName>
    <definedName localSheetId="2" name="__shared_1_0_18">#REF!</definedName>
    <definedName name="__shared_19_0_21">#REF!</definedName>
    <definedName name="__shared_24_0_15">#REF!</definedName>
    <definedName localSheetId="2" name="__shared_8_0_1">#REF!</definedName>
    <definedName name="__shared_4_0_19">#REF!</definedName>
    <definedName name="__shared_13_0_12">#REF!</definedName>
    <definedName name="__shared_20_0_17">#REF!</definedName>
    <definedName name="__shared_20_0_20">#REF!</definedName>
    <definedName localSheetId="2" name="__shared_7_0_14">#REF!</definedName>
    <definedName localSheetId="1" name="entrada">#REF!</definedName>
    <definedName localSheetId="2" name="__shared_18_0_12">#REF!</definedName>
    <definedName name="__shared_12_0_13">#REF!</definedName>
    <definedName name="__shared_12_0_10">#REF!</definedName>
    <definedName name="__shared_2_0_21">#REF!</definedName>
    <definedName localSheetId="2" name="__shared_23_0_12">#REF!</definedName>
    <definedName name="__shared_8_0_3">#REF!</definedName>
    <definedName localSheetId="2" name="__shared_11_0_8">#REF!</definedName>
    <definedName name="__shared_20_0_0">#REF!</definedName>
    <definedName name="__shared_17_0_21">#REF!</definedName>
    <definedName name="__shared_22_0_18">#REF!</definedName>
    <definedName localSheetId="2" name="__shared_5_0_4">#REF!</definedName>
    <definedName localSheetId="2" name="__shared_21_0_3">#REF!</definedName>
    <definedName localSheetId="2" name="__shared_8_0_5">#REF!</definedName>
    <definedName localSheetId="2" name="__shared_3_0_12">#REF!</definedName>
    <definedName localSheetId="2" name="__shared_15_0_34">#REF!</definedName>
    <definedName name="__shared_20_0_6">#REF!</definedName>
    <definedName name="__shared_5_0_21">#REF!</definedName>
    <definedName name="__shared_13_0_6">#REF!</definedName>
    <definedName name="__shared_17_0_8">#REF!</definedName>
    <definedName localSheetId="2" name="__shared_9_0_2">#REF!</definedName>
    <definedName name="__shared_17_0_9">#REF!</definedName>
    <definedName name="__shared_3_0_19">#REF!</definedName>
    <definedName name="__shared_3_0_12">#REF!</definedName>
    <definedName name="__shared_20_0_11">#REF!</definedName>
    <definedName name="__shared_8_0_8">#REF!</definedName>
    <definedName localSheetId="2" name="__shared_15_0_52">#REF!</definedName>
    <definedName localSheetId="2" name="__shared_7_0_21">#REF!</definedName>
    <definedName localSheetId="2" name="__shared_1_0_17">#REF!</definedName>
    <definedName name="__shared_3_0_16">#REF!</definedName>
    <definedName name="__shared_11_0_15">#REF!</definedName>
    <definedName localSheetId="2" name="__shared_22_0_15">#REF!</definedName>
    <definedName localSheetId="2" name="__shared_13_0_6">#REF!</definedName>
    <definedName name="__shared_7_0_1">#REF!</definedName>
    <definedName localSheetId="2" name="__shared_15_0_58">#REF!</definedName>
    <definedName name="__shared_1_0_4">#REF!</definedName>
    <definedName name="__shared_17_0_18">#REF!</definedName>
    <definedName localSheetId="2" name="__shared_18_0_8">#REF!</definedName>
    <definedName name="__shared_17_0_7">#REF!</definedName>
    <definedName localSheetId="2" name="__shared_18_0_1">#REF!</definedName>
    <definedName localSheetId="2" name="__shared_7_0_13">#REF!</definedName>
    <definedName name="__shared_7_0_16">#REF!</definedName>
    <definedName localSheetId="2" name="__shared_1_0_5">#REF!</definedName>
    <definedName localSheetId="2" name="__shared_15_0_39">#REF!</definedName>
    <definedName localSheetId="2" name="__shared_11_0_18">#REF!</definedName>
    <definedName name="__shared_7_0_20">#REF!</definedName>
    <definedName localSheetId="2" name="__shared_9_0_21">#REF!</definedName>
    <definedName name="__shared_8_0_5">#REF!</definedName>
    <definedName name="__shared_24_0_4">#REF!</definedName>
    <definedName localSheetId="2" name="__shared_6_0_1">#REF!</definedName>
    <definedName localSheetId="1" name="carência">#REF!</definedName>
    <definedName localSheetId="2" name="__shared_17_0_18">#REF!</definedName>
    <definedName localSheetId="2" name="__shared_19_0_13">#REF!</definedName>
    <definedName localSheetId="2" name="__shared_7_0_0">#REF!</definedName>
    <definedName localSheetId="2" name="__shared_12_0_21">#REF!</definedName>
    <definedName name="__shared_25_0_6">#REF!</definedName>
    <definedName name="__shared_2_0_17">#REF!</definedName>
    <definedName localSheetId="2" name="__shared_23_0_17">#REF!</definedName>
    <definedName name="__shared_25_0_1">#REF!</definedName>
    <definedName name="__shared_22_0_13">#REF!</definedName>
    <definedName name="__shared_2_0_20">#REF!</definedName>
    <definedName name="__shared_18_0_17">#REF!</definedName>
    <definedName name="__shared_7_0_7">#REF!</definedName>
    <definedName localSheetId="1" name="__shared_15_0_21">#REF!</definedName>
    <definedName name="__shared_26_0_18">#REF!</definedName>
    <definedName localSheetId="2" name="__shared_13_0_3">#REF!</definedName>
    <definedName name="__shared_3_0_18">#REF!</definedName>
    <definedName localSheetId="2" name="__shared_15_0_46">#REF!</definedName>
    <definedName name="__shared_26_0_7">#REF!</definedName>
    <definedName name="__shared_26_0_4">#REF!</definedName>
    <definedName name="__shared_2_0_18">#REF!</definedName>
    <definedName localSheetId="2" name="__shared_3_0_7">#REF!</definedName>
    <definedName localSheetId="2" name="__shared_11_0_2">#REF!</definedName>
    <definedName name="__shared_17_0_20">#REF!</definedName>
    <definedName localSheetId="2" name="__shared_20_0_1">#REF!</definedName>
    <definedName name="__shared_25_0_8">#REF!</definedName>
    <definedName name="__shared_17_0_14">#REF!</definedName>
    <definedName localSheetId="2" name="__shared_11_0_13">#REF!</definedName>
    <definedName localSheetId="2" name="__shared_24_0_21">#REF!</definedName>
    <definedName localSheetId="2" name="__shared_11_0_16">#REF!</definedName>
    <definedName name="__shared_22_0_5">#REF!</definedName>
    <definedName name="__shared_15_0_36">#REF!</definedName>
    <definedName name="__shared_18_0_12">#REF!</definedName>
    <definedName name="__shared_3_0_13">#REF!</definedName>
    <definedName name="__shared_11_0_12">#REF!</definedName>
    <definedName name="__shared_22_0_20">#REF!</definedName>
    <definedName localSheetId="2" name="__shared_26_0_20">#REF!</definedName>
    <definedName localSheetId="2" name="__shared_4_0_7">#REF!</definedName>
    <definedName localSheetId="2" name="__shared_8_0_19">#REF!</definedName>
    <definedName localSheetId="2" name="__shared_12_0_15">#REF!</definedName>
    <definedName localSheetId="2" name="__shared_5_0_16">#REF!</definedName>
    <definedName localSheetId="2" name="__shared_8_0_6">#REF!</definedName>
    <definedName localSheetId="2" name="__shared_4_0_5">#REF!</definedName>
    <definedName localSheetId="2" name="__shared_21_0_9">#REF!</definedName>
    <definedName localSheetId="2" name="__shared_5_0_6">#REF!</definedName>
    <definedName localSheetId="2" name="__shared_6_0_3">#REF!</definedName>
    <definedName name="__shared_7_0_5">#REF!</definedName>
    <definedName localSheetId="2" name="__shared_16_0_3">#REF!</definedName>
    <definedName localSheetId="2" name="__shared_25_0_4">#REF!</definedName>
    <definedName name="__shared_22_0_0">#REF!</definedName>
    <definedName name="__shared_19_0_3">#REF!</definedName>
    <definedName localSheetId="2" name="__shared_24_0_11">#REF!</definedName>
    <definedName name="__shared_2_0_19">#REF!</definedName>
    <definedName localSheetId="2" name="__shared_15_0_35">#REF!</definedName>
    <definedName localSheetId="2" name="__shared_4_0_17">#REF!</definedName>
    <definedName localSheetId="2" name="__shared_12_0_13">#REF!</definedName>
    <definedName localSheetId="2" name="__shared_15_0_38">#REF!</definedName>
    <definedName localSheetId="2" name="__shared_3_0_17">#REF!</definedName>
    <definedName localSheetId="2" name="__shared_26_0_13">#REF!</definedName>
    <definedName localSheetId="2" name="__shared_17_0_2">#REF!</definedName>
    <definedName localSheetId="2" name="__shared_22_0_18">#REF!</definedName>
    <definedName localSheetId="2" name="__shared_20_0_3">#REF!</definedName>
    <definedName name="__shared_23_0_8">#REF!</definedName>
    <definedName name="__shared_10_0_3">#REF!</definedName>
    <definedName localSheetId="2" name="__shared_2_0_12">#REF!</definedName>
    <definedName name="__shared_12_0_0">#REF!</definedName>
    <definedName localSheetId="2" name="__shared_21_0_21">#REF!</definedName>
    <definedName name="__shared_25_0_14">#REF!</definedName>
    <definedName name="__shared_14_0_11">#REF!</definedName>
    <definedName localSheetId="2" name="__shared_5_0_17">#REF!</definedName>
    <definedName localSheetId="2" name="__shared_1_0_19">#REF!</definedName>
    <definedName name="__shared_23_0_2">#REF!</definedName>
    <definedName name="__shared_14_0_18">#REF!</definedName>
    <definedName name="__shared_14_0_7">#REF!</definedName>
    <definedName localSheetId="2" name="__shared_26_0_0">#REF!</definedName>
    <definedName name="__shared_8_0_15">#REF!</definedName>
    <definedName localSheetId="2" name="__shared_10_0_1">#REF!</definedName>
    <definedName localSheetId="2" name="__shared_19_0_7">#REF!</definedName>
    <definedName localSheetId="2" name="__shared_22_0_20">#REF!</definedName>
    <definedName localSheetId="2" name="__shared_25_0_11">#REF!</definedName>
    <definedName name="__shared_9_0_21">#REF!</definedName>
    <definedName localSheetId="2" name="__shared_22_0_19">#REF!</definedName>
    <definedName name="__shared_15_0_13">#REF!</definedName>
    <definedName name="__shared_15_0_44">#REF!</definedName>
    <definedName name="__shared_18_0_5">#REF!</definedName>
    <definedName localSheetId="2" name="__shared_10_0_13">#REF!</definedName>
    <definedName name="__shared_13_0_10">#REF!</definedName>
    <definedName name="__shared_19_0_10">#REF!</definedName>
    <definedName name="__shared_24_0_2">#REF!</definedName>
    <definedName name="__shared_22_0_15">#REF!</definedName>
    <definedName localSheetId="2" name="__shared_11_0_10">#REF!</definedName>
    <definedName localSheetId="2" name="__shared_8_0_9">#REF!</definedName>
    <definedName name="__shared_4_0_9">#REF!</definedName>
    <definedName name="__shared_4_0_11">#REF!</definedName>
    <definedName name="__shared_14_0_1">#REF!</definedName>
    <definedName name="__shared_14_0_6">#REF!</definedName>
    <definedName name="__shared_21_0_14">#REF!</definedName>
    <definedName localSheetId="2" name="__shared_11_0_20">#REF!</definedName>
    <definedName name="__shared_24_0_18">#REF!</definedName>
    <definedName localSheetId="2" name="__shared_6_0_15">#REF!</definedName>
    <definedName localSheetId="2" name="__shared_14_0_3">#REF!</definedName>
    <definedName localSheetId="2" name="__shared_1_0_6">#REF!</definedName>
    <definedName name="__shared_23_0_10">#REF!</definedName>
    <definedName localSheetId="2" name="__shared_25_0_3">#REF!</definedName>
    <definedName localSheetId="2" name="__shared_22_0_2">#REF!</definedName>
    <definedName name="__shared_3_0_21">#REF!</definedName>
    <definedName name="__shared_11_0_14">#REF!</definedName>
    <definedName localSheetId="2" name="__shared_17_0_1">#REF!</definedName>
    <definedName name="__shared_23_0_19">#REF!</definedName>
    <definedName name="__shared_15_0_56">#REF!</definedName>
    <definedName name="__shared_1_0_21">#REF!</definedName>
    <definedName name="__shared_14_0_9">#REF!</definedName>
    <definedName localSheetId="2" name="__shared_23_0_18">#REF!</definedName>
    <definedName localSheetId="2" name="__shared_7_0_15">#REF!</definedName>
    <definedName localSheetId="2" name="__shared_12_0_0">#REF!</definedName>
    <definedName name="__shared_24_0_20">#REF!</definedName>
    <definedName name="__shared_1_0_13">#REF!</definedName>
    <definedName name="__shared_23_0_16">#REF!</definedName>
    <definedName name="__shared_20_0_16">#REF!</definedName>
    <definedName localSheetId="2" name="__shared_17_0_21">#REF!</definedName>
    <definedName localSheetId="2" name="__shared_3_0_18">#REF!</definedName>
    <definedName name="__shared_8_0_12">#REF!</definedName>
    <definedName name="__shared_10_0_7">#REF!</definedName>
    <definedName localSheetId="2" name="__shared_1_0_10">#REF!</definedName>
    <definedName name="__shared_12_0_11">#REF!</definedName>
    <definedName name="__shared_20_0_18">#REF!</definedName>
    <definedName name="__shared_25_0_17">#REF!</definedName>
    <definedName localSheetId="2" name="__shared_25_0_20">#REF!</definedName>
    <definedName localSheetId="2" name="__shared_14_0_1">#REF!</definedName>
    <definedName localSheetId="2" name="__shared_16_0_0">#REF!</definedName>
    <definedName localSheetId="2" name="__shared_2_0_4">#REF!</definedName>
    <definedName name="__shared_20_0_8">#REF!</definedName>
    <definedName localSheetId="2" name="__shared_4_0_13">#REF!</definedName>
    <definedName name="__shared_26_0_16">#REF!</definedName>
    <definedName name="__shared_15_0_58">#REF!</definedName>
    <definedName localSheetId="2" name="__shared_23_0_5">#REF!</definedName>
    <definedName localSheetId="2" name="__shared_18_0_6">#REF!</definedName>
    <definedName name="__shared_18_0_21">#REF!</definedName>
    <definedName name="__shared_9_0_12">#REF!</definedName>
    <definedName localSheetId="2" name="__shared_12_0_11">#REF!</definedName>
    <definedName localSheetId="2" name="__shared_5_0_5">#REF!</definedName>
    <definedName localSheetId="2" name="__shared_4_0_15">#REF!</definedName>
    <definedName name="__shared_12_0_3">#REF!</definedName>
    <definedName name="__shared_1_0_8">#REF!</definedName>
    <definedName localSheetId="2" name="__shared_14_0_17">#REF!</definedName>
    <definedName localSheetId="2" name="__shared_7_0_7">#REF!</definedName>
    <definedName localSheetId="1" name="__shared_17_0_0">#REF!</definedName>
    <definedName name="__shared_14_0_14">#REF!</definedName>
    <definedName localSheetId="2" name="__shared_25_0_8">#REF!</definedName>
    <definedName localSheetId="2" name="__shared_17_0_14">#REF!</definedName>
    <definedName localSheetId="2" name="__shared_17_0_16">#REF!</definedName>
    <definedName name="__shared_3_0_8">#REF!</definedName>
    <definedName name="__shared_15_0_46">#REF!</definedName>
    <definedName name="entry">#REF!</definedName>
    <definedName name="__shared_15_0_29">#REF!</definedName>
    <definedName localSheetId="2" name="__shared_12_0_7">#REF!</definedName>
    <definedName name="__shared_2_0_9">#REF!</definedName>
    <definedName name="__shared_10_0_6">#REF!</definedName>
    <definedName name="__shared_13_0_5">#REF!</definedName>
    <definedName name="__shared_26_0_21">#REF!</definedName>
    <definedName localSheetId="2" name="__shared_17_0_15">#REF!</definedName>
    <definedName name="__shared_25_0_15">#REF!</definedName>
    <definedName name="__shared_23_0_12">#REF!</definedName>
    <definedName localSheetId="2" name="__shared_21_0_17">#REF!</definedName>
    <definedName name="__shared_21_0_19">#REF!</definedName>
    <definedName localSheetId="2" name="__shared_14_0_6">#REF!</definedName>
    <definedName localSheetId="2" name="__shared_3_0_4">#REF!</definedName>
    <definedName name="__shared_21_0_20">#REF!</definedName>
    <definedName name="__shared_18_0_10">#REF!</definedName>
    <definedName localSheetId="1" name="valor">#REF!</definedName>
    <definedName localSheetId="2" name="__shared_20_0_0">#REF!</definedName>
    <definedName localSheetId="2" name="__shared_19_0_15">#REF!</definedName>
    <definedName name="__shared_26_0_17">#REF!</definedName>
    <definedName localSheetId="2" name="__shared_17_0_12">#REF!</definedName>
    <definedName localSheetId="2" name="__shared_10_0_20">#REF!</definedName>
    <definedName localSheetId="2" name="__shared_19_0_20">#REF!</definedName>
    <definedName localSheetId="2" name="__shared_3_0_14">#REF!</definedName>
    <definedName name="__shared_17_0_10">#REF!</definedName>
    <definedName localSheetId="2" name="__shared_10_0_6">#REF!</definedName>
    <definedName name="__shared_5_0_7">#REF!</definedName>
    <definedName name="__shared_12_0_1">#REF!</definedName>
    <definedName localSheetId="2" name="__shared_4_0_14">#REF!</definedName>
    <definedName localSheetId="2" name="__shared_7_0_6">#REF!</definedName>
    <definedName localSheetId="2" name="__shared_9_0_4">#REF!</definedName>
    <definedName localSheetId="2" name="__shared_3_0_21">#REF!</definedName>
    <definedName name="__shared_11_0_7">#REF!</definedName>
    <definedName localSheetId="2" name="__shared_1_0_13">#REF!</definedName>
    <definedName localSheetId="2" name="__shared_8_0_11">#REF!</definedName>
    <definedName localSheetId="2" name="__shared_24_0_19">#REF!</definedName>
    <definedName localSheetId="2" name="__shared_2_0_1">#REF!</definedName>
    <definedName localSheetId="2" name="__shared_20_0_6">#REF!</definedName>
    <definedName name="__shared_7_0_10">#REF!</definedName>
    <definedName name="__shared_19_0_13">#REF!</definedName>
    <definedName localSheetId="2" name="__shared_6_0_14">#REF!</definedName>
    <definedName name="__shared_21_0_11">#REF!</definedName>
    <definedName name="__shared_21_0_8">#REF!</definedName>
    <definedName localSheetId="2" name="__shared_24_0_5">#REF!</definedName>
    <definedName name="__shared_6_0_9">#REF!</definedName>
    <definedName name="__shared_14_0_21">#REF!</definedName>
    <definedName localSheetId="2" name="__shared_6_0_6">#REF!</definedName>
    <definedName name="__shared_8_0_6">#REF!</definedName>
    <definedName localSheetId="2" name="__shared_18_0_0">#REF!</definedName>
    <definedName localSheetId="2" name="__shared_21_0_20">#REF!</definedName>
    <definedName name="__shared_24_0_10">#REF!</definedName>
    <definedName name="__shared_8_0_17">#REF!</definedName>
    <definedName localSheetId="2" name="__shared_10_0_15">#REF!</definedName>
    <definedName localSheetId="2" name="__shared_25_0_10">#REF!</definedName>
    <definedName localSheetId="2" name="carência">#REF!</definedName>
    <definedName localSheetId="2" name="__shared_3_0_0">#REF!</definedName>
    <definedName localSheetId="2" name="__shared_6_0_11">#REF!</definedName>
    <definedName localSheetId="2" name="__shared_9_0_7">#REF!</definedName>
    <definedName name="__shared_6_0_10">#REF!</definedName>
    <definedName name="__shared_4_0_17">#REF!</definedName>
    <definedName name="__shared_15_0_53">#REF!</definedName>
    <definedName name="__shared_8_0_16">#REF!</definedName>
    <definedName localSheetId="2" name="__shared_26_0_2">#REF!</definedName>
    <definedName name="__shared_8_0_19">#REF!</definedName>
    <definedName localSheetId="2" name="__shared_9_0_14">#REF!</definedName>
    <definedName localSheetId="2" name="__shared_18_0_20">#REF!</definedName>
    <definedName localSheetId="2" name="__shared_4_0_9">#REF!</definedName>
    <definedName localSheetId="2" name="__shared_8_0_20">#REF!</definedName>
    <definedName localSheetId="2" name="__shared_24_0_9">#REF!</definedName>
    <definedName localSheetId="2" name="__shared_1_0_16">#REF!</definedName>
    <definedName localSheetId="2" name="__shared_23_0_8">#REF!</definedName>
    <definedName name="__shared_2_0_14">#REF!</definedName>
    <definedName localSheetId="2" name="__shared_20_0_19">#REF!</definedName>
    <definedName name="__shared_24_0_12">#REF!</definedName>
    <definedName name="__shared_9_0_20">#REF!</definedName>
    <definedName localSheetId="2" name="__shared_7_0_20">#REF!</definedName>
    <definedName localSheetId="2" name="__shared_7_0_1">#REF!</definedName>
    <definedName localSheetId="2" name="__shared_19_0_11">#REF!</definedName>
    <definedName name="__shared_26_0_3">#REF!</definedName>
    <definedName name="__shared_6_0_5">#REF!</definedName>
    <definedName name="__shared_15_0_30">#REF!</definedName>
    <definedName localSheetId="2" name="__shared_10_0_17">#REF!</definedName>
    <definedName name="__shared_10_0_11">#REF!</definedName>
    <definedName localSheetId="2" name="__shared_21_0_8">#REF!</definedName>
    <definedName name="__shared_12_0_8">#REF!</definedName>
    <definedName localSheetId="2" name="__shared_3_0_16">#REF!</definedName>
    <definedName name="__shared_12_0_19">#REF!</definedName>
    <definedName localSheetId="2" name="__shared_13_0_10">#REF!</definedName>
    <definedName localSheetId="2" name="__shared_18_0_17">#REF!</definedName>
    <definedName localSheetId="2" name="__shared_26_0_12">#REF!</definedName>
    <definedName name="__shared_10_0_5">#REF!</definedName>
    <definedName name="__shared_5_0_4">#REF!</definedName>
    <definedName name="__shared_21_0_2">#REF!</definedName>
    <definedName name="__shared_24_0_14">#REF!</definedName>
    <definedName localSheetId="2" name="__shared_21_0_1">#REF!</definedName>
    <definedName localSheetId="2" name="__shared_2_0_14">#REF!</definedName>
    <definedName name="__shared_9_0_14">#REF!</definedName>
    <definedName name="__shared_12_0_18">#REF!</definedName>
    <definedName name="__shared_15_0_37">#REF!</definedName>
    <definedName localSheetId="1" name="entry">#REF!</definedName>
    <definedName localSheetId="2" name="__shared_14_0_16">#REF!</definedName>
    <definedName name="__shared_21_0_3">#REF!</definedName>
    <definedName localSheetId="2" name="__shared_17_0_11">#REF!</definedName>
    <definedName localSheetId="2" name="__shared_10_0_9">#REF!</definedName>
    <definedName localSheetId="2" name="__shared_23_0_9">#REF!</definedName>
    <definedName localSheetId="2" name="__shared_20_0_18">#REF!</definedName>
    <definedName localSheetId="2" name="__shared_11_0_3">#REF!</definedName>
    <definedName localSheetId="2" name="__shared_5_0_18">#REF!</definedName>
    <definedName name="__shared_2_0_6">#REF!</definedName>
    <definedName name="__shared_24_0_8">#REF!</definedName>
    <definedName localSheetId="2" name="__shared_23_0_11">#REF!</definedName>
    <definedName localSheetId="2" name="__shared_17_0_17">#REF!</definedName>
    <definedName name="__shared_19_0_6">#REF!</definedName>
    <definedName name="__shared_23_0_15">#REF!</definedName>
    <definedName localSheetId="2" name="__shared_12_0_17">#REF!</definedName>
    <definedName name="__shared_25_0_7">#REF!</definedName>
    <definedName localSheetId="1" name="__shared_15_0_22">#REF!</definedName>
    <definedName localSheetId="2" name="__shared_21_0_16">#REF!</definedName>
    <definedName name="__shared_14_0_19">#REF!</definedName>
    <definedName localSheetId="2" name="__shared_1_0_11">#REF!</definedName>
    <definedName localSheetId="2" name="__shared_13_0_4">#REF!</definedName>
    <definedName localSheetId="2" name="__shared_3_0_6">#REF!</definedName>
    <definedName name="__shared_3_0_3">#REF!</definedName>
    <definedName name="__shared_22_0_21">#REF!</definedName>
    <definedName name="__shared_24_0_5">#REF!</definedName>
    <definedName localSheetId="2" name="__shared_20_0_15">#REF!</definedName>
    <definedName localSheetId="2" name="__shared_12_0_5">#REF!</definedName>
    <definedName name="__shared_20_0_5">#REF!</definedName>
    <definedName localSheetId="2" name="__shared_22_0_17">#REF!</definedName>
    <definedName localSheetId="2" name="__shared_24_0_16">#REF!</definedName>
    <definedName localSheetId="2" name="__shared_4_0_16">#REF!</definedName>
    <definedName name="__shared_6_0_12">#REF!</definedName>
    <definedName name="__shared_13_0_17">#REF!</definedName>
    <definedName name="__shared_14_0_2">#REF!</definedName>
    <definedName name="__shared_15_0_35">#REF!</definedName>
    <definedName name="__shared_23_0_1">#REF!</definedName>
    <definedName name="__shared_16_0_0">#REF!</definedName>
    <definedName localSheetId="2" name="__shared_19_0_18">#REF!</definedName>
    <definedName name="__shared_5_0_9">#REF!</definedName>
    <definedName localSheetId="2" name="__shared_8_0_17">#REF!</definedName>
    <definedName localSheetId="2" name="__shared_15_0_37">#REF!</definedName>
    <definedName name="__shared_20_0_4">#REF!</definedName>
    <definedName localSheetId="2" name="__shared_3_0_20">#REF!</definedName>
    <definedName name="__shared_7_0_21">#REF!</definedName>
    <definedName name="__shared_11_0_19">#REF!</definedName>
    <definedName localSheetId="2" name="__shared_15_0_23">#REF!</definedName>
    <definedName name="__shared_14_0_5">#REF!</definedName>
    <definedName localSheetId="2" name="__shared_14_0_11">#REF!</definedName>
    <definedName localSheetId="2" name="__shared_2_0_13">#REF!</definedName>
    <definedName name="__shared_13_0_15">#REF!</definedName>
    <definedName localSheetId="2" name="__shared_15_0_13">#REF!</definedName>
    <definedName localSheetId="2" name="__shared_18_0_13">#REF!</definedName>
    <definedName name="__shared_21_0_6">#REF!</definedName>
    <definedName localSheetId="2" name="__shared_10_0_10">#REF!</definedName>
    <definedName name="__shared_20_0_2">#REF!</definedName>
    <definedName localSheetId="2" name="__shared_5_0_11">#REF!</definedName>
    <definedName name="__shared_23_0_0">#REF!</definedName>
    <definedName localSheetId="1" name="__shared_1_0_0">#REF!</definedName>
    <definedName localSheetId="2" name="__shared_17_0_5">#REF!</definedName>
    <definedName localSheetId="2" name="__shared_18_0_5">#REF!</definedName>
    <definedName localSheetId="2" name="__shared_11_0_21">#REF!</definedName>
    <definedName localSheetId="2" name="__shared_13_0_11">#REF!</definedName>
    <definedName name="__shared_16_0_3">#REF!</definedName>
    <definedName localSheetId="2" name="__shared_19_0_21">#REF!</definedName>
    <definedName name="__shared_15_0_22">#REF!</definedName>
    <definedName localSheetId="2" name="__shared_24_0_7">#REF!</definedName>
    <definedName localSheetId="2" name="__shared_8_0_18">#REF!</definedName>
    <definedName name="__shared_14_0_13">#REF!</definedName>
    <definedName name="__shared_13_0_21">#REF!</definedName>
    <definedName name="__shared_26_0_0">#REF!</definedName>
    <definedName localSheetId="2" name="__shared_12_0_20">#REF!</definedName>
    <definedName localSheetId="2" name="__shared_2_0_21">#REF!</definedName>
    <definedName localSheetId="2" name="__shared_5_0_12">#REF!</definedName>
    <definedName localSheetId="2" name="__shared_23_0_3">#REF!</definedName>
    <definedName localSheetId="2" name="__shared_12_0_2">#REF!</definedName>
    <definedName name="__shared_23_0_6">#REF!</definedName>
    <definedName localSheetId="2" name="__shared_7_0_3">#REF!</definedName>
    <definedName name="__shared_9_0_8">#REF!</definedName>
    <definedName name="__shared_23_0_21">#REF!</definedName>
    <definedName name="__shared_21_0_4">#REF!</definedName>
    <definedName name="__shared_3_0_20">#REF!</definedName>
    <definedName name="__shared_5_0_13">#REF!</definedName>
    <definedName localSheetId="2" name="__shared_10_0_3">#REF!</definedName>
    <definedName name="__shared_5_0_5">#REF!</definedName>
    <definedName localSheetId="2" name="__shared_23_0_13">#REF!</definedName>
    <definedName localSheetId="2" name="__shared_14_0_8">#REF!</definedName>
    <definedName localSheetId="2" name="__shared_17_0_8">#REF!</definedName>
    <definedName localSheetId="2" name="__shared_14_0_0">#REF!</definedName>
    <definedName name="__shared_13_0_9">#REF!</definedName>
    <definedName name="__shared_24_0_1">#REF!</definedName>
    <definedName localSheetId="2" name="__shared_24_0_10">#REF!</definedName>
    <definedName localSheetId="2" name="__shared_15_0_45">#REF!</definedName>
    <definedName localSheetId="2" name="__shared_1_0_0">#REF!</definedName>
    <definedName localSheetId="1" name="__shared_17_0_10">#REF!</definedName>
    <definedName name="__shared_19_0_16">#REF!</definedName>
    <definedName localSheetId="2" name="__shared_24_0_0">#REF!</definedName>
    <definedName name="__shared_18_0_9">#REF!</definedName>
    <definedName localSheetId="2" name="__shared_2_0_20">#REF!</definedName>
    <definedName name="__shared_1_0_12">#REF!</definedName>
    <definedName name="__shared_9_0_15">#REF!</definedName>
    <definedName localSheetId="2" name="__shared_26_0_17">#REF!</definedName>
    <definedName name="__shared_26_0_19">#REF!</definedName>
    <definedName name="__shared_14_0_15">#REF!</definedName>
    <definedName name="__shared_17_0_6">#REF!</definedName>
    <definedName name="__shared_5_0_10">#REF!</definedName>
    <definedName name="__shared_9_0_11">#REF!</definedName>
    <definedName localSheetId="2" name="__shared_6_0_0">#REF!</definedName>
    <definedName localSheetId="2" name="__shared_6_0_17">#REF!</definedName>
    <definedName localSheetId="2" name="__shared_12_0_3">#REF!</definedName>
    <definedName name="__shared_7_0_14">#REF!</definedName>
    <definedName name="__shared_26_0_12">#REF!</definedName>
    <definedName name="__shared_24_0_19">#REF!</definedName>
    <definedName name="__shared_14_0_3">#REF!</definedName>
    <definedName localSheetId="2" name="__shared_15_0_48">#REF!</definedName>
    <definedName name="carência">#REF!</definedName>
    <definedName localSheetId="2" name="__shared_15_0_44">#REF!</definedName>
    <definedName name="__shared_13_0_1">#REF!</definedName>
    <definedName name="__shared_8_0_0">#REF!</definedName>
    <definedName name="__shared_11_0_3">#REF!</definedName>
    <definedName localSheetId="2" name="__shared_20_0_8">#REF!</definedName>
    <definedName name="__shared_13_0_4">#REF!</definedName>
    <definedName localSheetId="2" name="__shared_23_0_7">#REF!</definedName>
    <definedName localSheetId="2" name="__shared_13_0_21">#REF!</definedName>
    <definedName localSheetId="2" name="__shared_2_0_7">#REF!</definedName>
    <definedName localSheetId="2" name="__shared_20_0_5">#REF!</definedName>
    <definedName name="__shared_8_0_1">#REF!</definedName>
    <definedName localSheetId="2" name="__shared_4_0_6">#REF!</definedName>
    <definedName name="__shared_4_0_6">#REF!</definedName>
    <definedName name="__shared_19_0_1">#REF!</definedName>
    <definedName localSheetId="2" name="__shared_17_0_6">#REF!</definedName>
    <definedName localSheetId="2" name="__shared_1_0_2">#REF!</definedName>
    <definedName name="__shared_12_0_12">#REF!</definedName>
    <definedName localSheetId="2" name="__shared_19_0_17">#REF!</definedName>
    <definedName name="__shared_25_0_20">#REF!</definedName>
    <definedName localSheetId="2" name="__shared_10_0_11">#REF!</definedName>
    <definedName localSheetId="2" name="__shared_18_0_14">#REF!</definedName>
    <definedName localSheetId="2" name="__shared_10_0_12">#REF!</definedName>
    <definedName localSheetId="2" name="__shared_13_0_15">#REF!</definedName>
    <definedName name="__shared_15_0_32">#REF!</definedName>
    <definedName localSheetId="2" name="__shared_2_0_5">#REF!</definedName>
    <definedName localSheetId="2" name="__shared_23_0_19">#REF!</definedName>
    <definedName name="__shared_18_0_8">#REF!</definedName>
    <definedName localSheetId="2" name="__shared_15_0_57">#REF!</definedName>
    <definedName localSheetId="2" name="__shared_24_0_20">#REF!</definedName>
    <definedName name="__shared_15_0_26">#REF!</definedName>
    <definedName name="__shared_2_0_3">#REF!</definedName>
    <definedName localSheetId="2" name="__shared_6_0_4">#REF!</definedName>
    <definedName localSheetId="2" name="__shared_12_0_10">#REF!</definedName>
    <definedName localSheetId="2" name="__shared_13_0_14">#REF!</definedName>
    <definedName name="__shared_9_0_1">#REF!</definedName>
    <definedName localSheetId="2" name="__shared_5_0_15">#REF!</definedName>
    <definedName name="__shared_9_0_10">#REF!</definedName>
    <definedName name="__shared_2_0_7">#REF!</definedName>
    <definedName name="__shared_6_0_2">#REF!</definedName>
    <definedName name="__shared_4_0_14">#REF!</definedName>
    <definedName localSheetId="2" name="__shared_7_0_16">#REF!</definedName>
    <definedName localSheetId="2" name="__shared_7_0_2">#REF!</definedName>
    <definedName name="__shared_14_0_0">#REF!</definedName>
    <definedName localSheetId="2" name="__shared_3_0_2">#REF!</definedName>
    <definedName name="__shared_4_0_5">#REF!</definedName>
    <definedName name="__shared_8_0_11">#REF!</definedName>
    <definedName localSheetId="2" name="__shared_26_0_14">#REF!</definedName>
    <definedName localSheetId="2" name="__shared_3_0_10">#REF!</definedName>
    <definedName name="__shared_3_0_5">#REF!</definedName>
    <definedName name="__shared_12_0_16">#REF!</definedName>
    <definedName name="__shared_5_0_17">#REF!</definedName>
    <definedName name="__shared_1_0_18">#REF!</definedName>
    <definedName localSheetId="2" name="__shared_20_0_11">#REF!</definedName>
    <definedName name="__shared_15_0_43">#REF!</definedName>
    <definedName localSheetId="2" name="__shared_1_0_9">#REF!</definedName>
    <definedName name="__shared_15_0_23">#REF!</definedName>
    <definedName localSheetId="2" name="__shared_2_0_19">#REF!</definedName>
    <definedName localSheetId="2" name="__shared_10_0_16">#REF!</definedName>
    <definedName name="__shared_4_0_12">#REF!</definedName>
    <definedName name="__shared_10_0_15">#REF!</definedName>
    <definedName localSheetId="2" name="__shared_22_0_7">#REF!</definedName>
    <definedName name="__shared_4_0_2">#REF!</definedName>
    <definedName name="__shared_25_0_5">#REF!</definedName>
    <definedName localSheetId="2" name="__shared_26_0_21">#REF!</definedName>
    <definedName name="__shared_3_0_2">#REF!</definedName>
    <definedName name="__shared_1_0_2">#REF!</definedName>
    <definedName name="__shared_23_0_18">#REF!</definedName>
    <definedName localSheetId="2" name="__shared_24_0_8">#REF!</definedName>
    <definedName localSheetId="2" name="__shared_18_0_4">#REF!</definedName>
    <definedName name="__shared_22_0_3">#REF!</definedName>
    <definedName name="__shared_4_0_21">#REF!</definedName>
    <definedName name="__shared_12_0_15">#REF!</definedName>
    <definedName localSheetId="2" name="__shared_11_0_7">#REF!</definedName>
    <definedName localSheetId="2" name="__shared_6_0_18">#REF!</definedName>
    <definedName localSheetId="2" name="__shared_26_0_19">#REF!</definedName>
    <definedName name="__shared_7_0_3">#REF!</definedName>
    <definedName localSheetId="2" name="__shared_10_0_0">#REF!</definedName>
    <definedName localSheetId="2" name="__shared_15_0_54">#REF!</definedName>
    <definedName localSheetId="2" name="__shared_18_0_15">#REF!</definedName>
    <definedName name="__shared_7_0_2">#REF!</definedName>
    <definedName name="__shared_10_0_4">#REF!</definedName>
    <definedName name="__shared_22_0_6">#REF!</definedName>
    <definedName name="__shared_19_0_11">#REF!</definedName>
    <definedName localSheetId="2" name="__shared_2_0_17">#REF!</definedName>
    <definedName name="prestacao">#REF!</definedName>
    <definedName name="__shared_18_0_3">#REF!</definedName>
    <definedName name="__shared_22_0_11">#REF!</definedName>
    <definedName name="__shared_1_0_16">#REF!</definedName>
    <definedName localSheetId="2" name="__shared_15_0_56">#REF!</definedName>
    <definedName name="__shared_19_0_4">#REF!</definedName>
    <definedName name="__shared_23_0_9">#REF!</definedName>
    <definedName name="__shared_25_0_16">#REF!</definedName>
    <definedName name="__shared_10_0_0">#REF!</definedName>
    <definedName localSheetId="2" name="__shared_3_0_19">#REF!</definedName>
    <definedName name="__shared_18_0_20">#REF!</definedName>
    <definedName name="__shared_5_0_16">#REF!</definedName>
    <definedName localSheetId="2" name="__shared_24_0_17">#REF!</definedName>
    <definedName name="__shared_21_0_10">#REF!</definedName>
    <definedName localSheetId="2" name="__shared_1_0_12">#REF!</definedName>
    <definedName name="__shared_22_0_10">#REF!</definedName>
    <definedName localSheetId="2" name="__shared_8_0_21">#REF!</definedName>
    <definedName localSheetId="2" name="__shared_7_0_8">#REF!</definedName>
    <definedName localSheetId="2" name="__shared_26_0_16">#REF!</definedName>
    <definedName name="__shared_5_0_6">#REF!</definedName>
    <definedName localSheetId="2" name="__shared_18_0_21">#REF!</definedName>
    <definedName name="__shared_11_0_21">#REF!</definedName>
    <definedName localSheetId="2" name="__shared_9_0_1">#REF!</definedName>
    <definedName localSheetId="2" name="__shared_15_0_50">#REF!</definedName>
    <definedName name="__shared_15_0_51">#REF!</definedName>
    <definedName name="__shared_11_0_9">#REF!</definedName>
    <definedName localSheetId="2" name="__shared_14_0_5">#REF!</definedName>
    <definedName localSheetId="2" name="__shared_8_0_2">#REF!</definedName>
    <definedName localSheetId="2" name="__shared_9_0_0">#REF!</definedName>
    <definedName name="__shared_1_0_5">#REF!</definedName>
    <definedName name="__shared_23_0_11">#REF!</definedName>
    <definedName name="__shared_9_0_16">#REF!</definedName>
    <definedName name="__shared_8_0_10">#REF!</definedName>
    <definedName localSheetId="2" name="__shared_7_0_19">#REF!</definedName>
    <definedName localSheetId="2" name="__shared_12_0_6">#REF!</definedName>
    <definedName localSheetId="2" name="__shared_21_0_19">#REF!</definedName>
    <definedName name="__shared_7_0_13">#REF!</definedName>
    <definedName localSheetId="2" name="__shared_13_0_16">#REF!</definedName>
    <definedName localSheetId="2" name="__shared_26_0_4">#REF!</definedName>
    <definedName localSheetId="2" name="__shared_22_0_6">#REF!</definedName>
    <definedName name="__shared_7_0_8">#REF!</definedName>
    <definedName name="__shared_14_0_10">#REF!</definedName>
    <definedName name="__shared_2_0_15">#REF!</definedName>
    <definedName name="__shared_21_0_21">#REF!</definedName>
    <definedName name="__shared_11_0_13">#REF!</definedName>
    <definedName localSheetId="2" name="__shared_3_0_9">#REF!</definedName>
    <definedName localSheetId="2" name="__shared_15_0_49">#REF!</definedName>
    <definedName localSheetId="2" name="__shared_24_0_12">#REF!</definedName>
    <definedName name="__shared_5_0_1">#REF!</definedName>
    <definedName localSheetId="2" name="__shared_8_0_0">#REF!</definedName>
    <definedName localSheetId="2" name="__shared_15_0_53">#REF!</definedName>
    <definedName localSheetId="2" name="BalançoPatrimonial">#REF!</definedName>
    <definedName localSheetId="2" name="__shared_23_0_14">#REF!</definedName>
    <definedName localSheetId="2" name="__shared_21_0_7">#REF!</definedName>
    <definedName localSheetId="1" name="__shared_16_0_0">#REF!</definedName>
    <definedName localSheetId="2" name="__shared_19_0_10">#REF!</definedName>
    <definedName localSheetId="2" name="__shared_14_0_10">#REF!</definedName>
    <definedName name="__shared_6_0_8">#REF!</definedName>
    <definedName name="__shared_13_0_3">#REF!</definedName>
    <definedName localSheetId="2" name="__shared_25_0_18">#REF!</definedName>
    <definedName name="__shared_25_0_13">#REF!</definedName>
    <definedName localSheetId="2" name="__shared_11_0_5">#REF!</definedName>
    <definedName localSheetId="2" name="__shared_4_0_0">#REF!</definedName>
    <definedName name="__shared_20_0_12">#REF!</definedName>
    <definedName localSheetId="2" name="juros">#REF!</definedName>
    <definedName localSheetId="2" name="__shared_6_0_21">#REF!</definedName>
    <definedName localSheetId="1" name="__shared_15_0_57">#REF!</definedName>
    <definedName name="__shared_22_0_1">#REF!</definedName>
    <definedName localSheetId="2" name="__shared_15_0_24">#REF!</definedName>
    <definedName localSheetId="2" name="__shared_15_0_29">#REF!</definedName>
    <definedName name="__shared_23_0_14">#REF!</definedName>
    <definedName localSheetId="2" name="__shared_6_0_19">#REF!</definedName>
    <definedName localSheetId="2" name="__shared_11_0_15">#REF!</definedName>
    <definedName localSheetId="2" name="__shared_17_0_13">#REF!</definedName>
    <definedName localSheetId="2" name="__shared_1_0_15">#REF!</definedName>
    <definedName localSheetId="2" name="__shared_9_0_13">#REF!</definedName>
    <definedName name="__shared_24_0_17">#REF!</definedName>
    <definedName name="__shared_12_0_21">#REF!</definedName>
    <definedName localSheetId="1" name="prestacao">#REF!</definedName>
    <definedName name="__shared_24_0_7">#REF!</definedName>
    <definedName name="__shared_16_0_1">#REF!</definedName>
    <definedName localSheetId="2" name="__shared_15_0_55">#REF!</definedName>
    <definedName localSheetId="2" name="__shared_16_0_1">#REF!</definedName>
    <definedName localSheetId="2" name="__shared_26_0_15">#REF!</definedName>
    <definedName localSheetId="2" name="__shared_19_0_1">#REF!</definedName>
    <definedName name="__shared_8_0_14">#REF!</definedName>
    <definedName localSheetId="2" name="__shared_4_0_12">#REF!</definedName>
    <definedName name="__shared_15_0_48">#REF!</definedName>
    <definedName localSheetId="2" name="__shared_3_0_8">#REF!</definedName>
    <definedName localSheetId="2" name="__shared_8_0_7">#REF!</definedName>
    <definedName localSheetId="1" name="__shared_16_0_3">#REF!</definedName>
    <definedName name="__shared_21_0_18">#REF!</definedName>
    <definedName localSheetId="2" name="__shared_10_0_2">#REF!</definedName>
    <definedName name="__shared_2_0_8">#REF!</definedName>
    <definedName name="__shared_25_0_9">#REF!</definedName>
    <definedName localSheetId="2" name="__shared_9_0_8">#REF!</definedName>
    <definedName name="__shared_25_0_10">#REF!</definedName>
    <definedName name="__shared_10_0_18">#REF!</definedName>
    <definedName name="__shared_11_0_4">#REF!</definedName>
    <definedName name="__shared_12_0_20">#REF!</definedName>
    <definedName localSheetId="2" name="__shared_22_0_3">#REF!</definedName>
    <definedName name="__shared_23_0_7">#REF!</definedName>
    <definedName localSheetId="2" name="__shared_23_0_0">#REF!</definedName>
    <definedName name="__shared_19_0_20">#REF!</definedName>
    <definedName name="__shared_23_0_5">#REF!</definedName>
    <definedName name="__shared_6_0_7">#REF!</definedName>
    <definedName name="__shared_24_0_6">#REF!</definedName>
    <definedName name="__shared_10_0_20">#REF!</definedName>
    <definedName localSheetId="2" name="__shared_13_0_12">#REF!</definedName>
    <definedName localSheetId="2" name="__shared_3_0_15">#REF!</definedName>
    <definedName localSheetId="2" name="__shared_13_0_2">#REF!</definedName>
    <definedName localSheetId="2" name="__shared_18_0_11">#REF!</definedName>
    <definedName localSheetId="2" name="__shared_9_0_15">#REF!</definedName>
    <definedName name="__shared_12_0_14">#REF!</definedName>
    <definedName name="__shared_15_0_27">#REF!</definedName>
    <definedName localSheetId="2" name="__shared_2_0_10">#REF!</definedName>
    <definedName localSheetId="2" name="__shared_15_0_27">#REF!</definedName>
    <definedName name="__shared_10_0_21">#REF!</definedName>
    <definedName name="__shared_1_0_9">#REF!</definedName>
    <definedName name="__shared_26_0_6">#REF!</definedName>
    <definedName localSheetId="2" name="__shared_13_0_5">#REF!</definedName>
    <definedName localSheetId="2" name="__shared_15_0_22">#REF!</definedName>
    <definedName name="__shared_1_0_11">#REF!</definedName>
    <definedName localSheetId="2" name="__shared_1_0_14">#REF!</definedName>
    <definedName localSheetId="2" name="__shared_15_0_51">#REF!</definedName>
    <definedName localSheetId="2" name="__shared_22_0_8">#REF!</definedName>
    <definedName localSheetId="2" name="__shared_13_0_0">#REF!</definedName>
    <definedName name="__shared_19_0_2">#REF!</definedName>
    <definedName name="__shared_25_0_21">#REF!</definedName>
    <definedName name="__shared_22_0_14">#REF!</definedName>
    <definedName name="__shared_15_0_28">#REF!</definedName>
    <definedName localSheetId="2" name="__shared_2_0_18">#REF!</definedName>
    <definedName name="__shared_24_0_13">#REF!</definedName>
    <definedName name="__shared_23_0_20">#REF!</definedName>
    <definedName localSheetId="2" name="__shared_21_0_18">#REF!</definedName>
    <definedName localSheetId="2" name="__shared_5_0_2">#REF!</definedName>
    <definedName localSheetId="2" name="__shared_14_0_2">#REF!</definedName>
    <definedName name="__shared_18_0_14">#REF!</definedName>
    <definedName localSheetId="2" name="__shared_2_0_0">#REF!</definedName>
    <definedName name="__shared_7_0_15">#REF!</definedName>
    <definedName localSheetId="2" name="__shared_19_0_5">#REF!</definedName>
    <definedName localSheetId="2" name="__shared_7_0_17">#REF!</definedName>
    <definedName name="__shared_11_0_17">#REF!</definedName>
    <definedName name="__shared_19_0_19">#REF!</definedName>
    <definedName localSheetId="2" name="__shared_5_0_20">#REF!</definedName>
    <definedName name="__shared_1_0_6">#REF!</definedName>
    <definedName localSheetId="2" name="__shared_14_0_18">#REF!</definedName>
    <definedName localSheetId="2" name="__shared_1_0_21">#REF!</definedName>
    <definedName localSheetId="2" name="__shared_12_0_14">#REF!</definedName>
    <definedName localSheetId="2" name="__shared_26_0_5">#REF!</definedName>
    <definedName localSheetId="2" name="__shared_11_0_17">#REF!</definedName>
    <definedName name="__shared_7_0_12">#REF!</definedName>
    <definedName name="__shared_3_0_4">#REF!</definedName>
    <definedName localSheetId="2" name="__shared_19_0_8">#REF!</definedName>
    <definedName localSheetId="2" name="__shared_26_0_9">#REF!</definedName>
    <definedName localSheetId="2" name="__shared_8_0_3">#REF!</definedName>
    <definedName localSheetId="2" name="__shared_25_0_7">#REF!</definedName>
    <definedName name="__shared_17_0_11">#REF!</definedName>
    <definedName name="__shared_15_0_25">#REF!</definedName>
    <definedName localSheetId="2" name="__shared_17_0_9">#REF!</definedName>
    <definedName name="__shared_5_0_12">#REF!</definedName>
    <definedName localSheetId="2" name="__shared_3_0_5">#REF!</definedName>
    <definedName localSheetId="2" name="__shared_6_0_8">#REF!</definedName>
    <definedName localSheetId="2" name="__shared_12_0_18">#REF!</definedName>
    <definedName name="__shared_9_0_18">#REF!</definedName>
    <definedName name="__shared_9_0_7">#REF!</definedName>
    <definedName name="__shared_25_0_2">#REF!</definedName>
    <definedName localSheetId="2" name="__shared_14_0_20">#REF!</definedName>
    <definedName localSheetId="2" name="__shared_15_0_40">#REF!</definedName>
    <definedName name="__shared_9_0_6">#REF!</definedName>
    <definedName localSheetId="2" name="__shared_17_0_19">#REF!</definedName>
    <definedName localSheetId="2" name="__shared_1_0_20">#REF!</definedName>
    <definedName name="__shared_2_0_0">#REF!</definedName>
    <definedName localSheetId="2" name="__shared_25_0_16">#REF!</definedName>
    <definedName name="__shared_18_0_4">#REF!</definedName>
    <definedName localSheetId="2" name="__shared_25_0_15">#REF!</definedName>
    <definedName localSheetId="2" name="__shared_6_0_7">#REF!</definedName>
    <definedName name="__shared_12_0_2">#REF!</definedName>
    <definedName name="__shared_15_0_52">#REF!</definedName>
    <definedName localSheetId="2" name="__shared_4_0_3">#REF!</definedName>
    <definedName localSheetId="1" name="__shared_16_0_4">#REF!</definedName>
    <definedName localSheetId="2" name="__shared_19_0_2">#REF!</definedName>
    <definedName name="__shared_6_0_1">#REF!</definedName>
    <definedName name="__shared_13_0_18">#REF!</definedName>
    <definedName name="__shared_21_0_12">#REF!</definedName>
    <definedName name="__shared_1_0_17">#REF!</definedName>
    <definedName localSheetId="2" name="__shared_5_0_14">#REF!</definedName>
    <definedName name="__shared_8_0_7">#REF!</definedName>
    <definedName name="__shared_18_0_1">#REF!</definedName>
    <definedName name="__shared_13_0_11">#REF!</definedName>
    <definedName localSheetId="2" name="__shared_18_0_10">#REF!</definedName>
    <definedName localSheetId="2" name="__shared_14_0_15">#REF!</definedName>
    <definedName name="__shared_25_0_18">#REF!</definedName>
    <definedName name="__shared_11_0_20">#REF!</definedName>
    <definedName localSheetId="2" name="__shared_25_0_19">#REF!</definedName>
    <definedName name="__shared_6_0_4">#REF!</definedName>
    <definedName localSheetId="2" name="__shared_5_0_10">#REF!</definedName>
    <definedName localSheetId="2" name="__shared_11_0_9">#REF!</definedName>
    <definedName localSheetId="2" name="__shared_2_0_2">#REF!</definedName>
    <definedName localSheetId="2" name="__shared_12_0_8">#REF!</definedName>
    <definedName name="__shared_17_0_15">#REF!</definedName>
    <definedName localSheetId="2" name="__shared_18_0_2">#REF!</definedName>
    <definedName name="__shared_23_0_17">#REF!</definedName>
    <definedName name="__shared_22_0_16">#REF!</definedName>
    <definedName localSheetId="2" name="__shared_26_0_6">#REF!</definedName>
    <definedName localSheetId="2" name="__shared_17_0_3">#REF!</definedName>
    <definedName localSheetId="2" name="__shared_10_0_5">#REF!</definedName>
    <definedName name="__shared_25_0_3">#REF!</definedName>
    <definedName name="__shared_3_0_11">#REF!</definedName>
    <definedName name="__shared_3_0_0">#REF!</definedName>
    <definedName name="__shared_8_0_18">#REF!</definedName>
    <definedName localSheetId="2" name="__shared_10_0_7">#REF!</definedName>
    <definedName localSheetId="2" name="__shared_25_0_1">#REF!</definedName>
    <definedName localSheetId="2" name="__shared_12_0_16">#REF!</definedName>
    <definedName name="__shared_24_0_21">#REF!</definedName>
    <definedName name="__shared_13_0_8">#REF!</definedName>
    <definedName localSheetId="2" name="__shared_5_0_13">#REF!</definedName>
    <definedName name="__shared_1_0_14">#REF!</definedName>
    <definedName localSheetId="2" name="__shared_15_0_47">#REF!</definedName>
    <definedName localSheetId="2" name="__shared_4_0_1">#REF!</definedName>
    <definedName name="__shared_4_0_1">#REF!</definedName>
    <definedName localSheetId="2" name="__shared_9_0_11">#REF!</definedName>
    <definedName localSheetId="2" name="__shared_4_0_18">#REF!</definedName>
    <definedName localSheetId="2" name="__shared_9_0_20">#REF!</definedName>
    <definedName localSheetId="2" name="__shared_20_0_7">#REF!</definedName>
    <definedName name="__shared_12_0_9">#REF!</definedName>
    <definedName localSheetId="2" name="entrada">#REF!</definedName>
    <definedName name="__shared_12_0_17">#REF!</definedName>
    <definedName name="__shared_22_0_9">#REF!</definedName>
    <definedName localSheetId="2" name="__shared_13_0_7">#REF!</definedName>
    <definedName name="__shared_15_0_31">#REF!</definedName>
    <definedName localSheetId="2" name="__shared_3_0_1">#REF!</definedName>
    <definedName localSheetId="2" name="__shared_6_0_2">#REF!</definedName>
    <definedName name="__shared_8_0_20">#REF!</definedName>
    <definedName name="__shared_7_0_11">#REF!</definedName>
    <definedName localSheetId="2" name="__shared_15_0_25">#REF!</definedName>
    <definedName localSheetId="2" name="__shared_17_0_0">#REF!</definedName>
    <definedName name="__shared_24_0_16">#REF!</definedName>
    <definedName name="__shared_10_0_2">#REF!</definedName>
    <definedName localSheetId="2" name="__shared_11_0_12">#REF!</definedName>
    <definedName localSheetId="2" name="__shared_14_0_7">#REF!</definedName>
    <definedName localSheetId="2" name="__shared_8_0_16">#REF!</definedName>
    <definedName name="__shared_3_0_14">#REF!</definedName>
    <definedName name="__shared_1_0_15">#REF!</definedName>
    <definedName name="__shared_22_0_17">#REF!</definedName>
    <definedName name="__shared_4_0_13">#REF!</definedName>
    <definedName name="__shared_18_0_11">#REF!</definedName>
    <definedName localSheetId="2" name="__shared_23_0_4">#REF!</definedName>
    <definedName localSheetId="2" name="__shared_13_0_13">#REF!</definedName>
    <definedName name="__shared_24_0_11">#REF!</definedName>
    <definedName localSheetId="2" name="__shared_20_0_2">#REF!</definedName>
    <definedName name="__shared_9_0_2">#REF!</definedName>
    <definedName name="__shared_15_0_54">#REF!</definedName>
    <definedName name="__shared_3_0_15">#REF!</definedName>
    <definedName name="__shared_7_0_19">#REF!</definedName>
    <definedName name="__shared_18_0_2">#REF!</definedName>
    <definedName localSheetId="2" name="__shared_24_0_15">#REF!</definedName>
    <definedName localSheetId="2" name="__shared_6_0_20">#REF!</definedName>
    <definedName name="__shared_10_0_14">#REF!</definedName>
    <definedName name="__shared_20_0_7">#REF!</definedName>
    <definedName localSheetId="2" name="__shared_14_0_21">#REF!</definedName>
    <definedName name="__shared_20_0_19">#REF!</definedName>
    <definedName localSheetId="2" name="__shared_9_0_9">#REF!</definedName>
    <definedName name="__shared_11_0_2">#REF!</definedName>
    <definedName name="__shared_7_0_9">#REF!</definedName>
    <definedName name="__shared_9_0_3">#REF!</definedName>
    <definedName name="__shared_15_0_38">#REF!</definedName>
    <definedName localSheetId="2" name="__shared_2_0_11">#REF!</definedName>
    <definedName name="__shared_13_0_20">#REF!</definedName>
    <definedName localSheetId="2" name="__shared_7_0_9">#REF!</definedName>
    <definedName localSheetId="2" name="__shared_10_0_19">#REF!</definedName>
    <definedName localSheetId="2" name="__shared_20_0_4">#REF!</definedName>
    <definedName name="__shared_4_0_15">#REF!</definedName>
    <definedName name="__shared_18_0_13">#REF!</definedName>
    <definedName name="__shared_1_0_20">#REF!</definedName>
    <definedName name="__shared_13_0_0">#REF!</definedName>
    <definedName name="__shared_5_0_3">#REF!</definedName>
    <definedName name="__shared_22_0_2">#REF!</definedName>
    <definedName localSheetId="2" name="__shared_7_0_18">#REF!</definedName>
    <definedName name="__shared_9_0_19">#REF!</definedName>
    <definedName localSheetId="2" name="__shared_20_0_21">#REF!</definedName>
    <definedName name="__shared_3_0_6">#REF!</definedName>
    <definedName name="__shared_10_0_1">#REF!</definedName>
    <definedName localSheetId="2" name="__shared_2_0_3">#REF!</definedName>
    <definedName name="__shared_4_0_4">#REF!</definedName>
    <definedName localSheetId="2" name="__shared_15_0_43">#REF!</definedName>
    <definedName name="__shared_23_0_3">#REF!</definedName>
    <definedName localSheetId="2" name="__shared_25_0_0">#REF!</definedName>
    <definedName localSheetId="2" name="__shared_1_0_4">#REF!</definedName>
    <definedName name="__shared_10_0_13">#REF!</definedName>
    <definedName name="__shared_6_0_3">#REF!</definedName>
    <definedName localSheetId="2" name="__shared_22_0_5">#REF!</definedName>
    <definedName name="__shared_17_0_1">#REF!</definedName>
    <definedName name="__shared_2_0_2">#REF!</definedName>
    <definedName localSheetId="2" name="__shared_20_0_9">#REF!</definedName>
    <definedName localSheetId="2" name="__shared_3_0_3">#REF!</definedName>
    <definedName name="__shared_15_0_42">#REF!</definedName>
    <definedName name="__shared_17_0_5">#REF!</definedName>
    <definedName localSheetId="2" name="__shared_8_0_10">#REF!</definedName>
    <definedName name="__shared_10_0_19">#REF!</definedName>
    <definedName name="__shared_6_0_6">#REF!</definedName>
    <definedName localSheetId="2" name="__shared_8_0_14">#REF!</definedName>
    <definedName localSheetId="2" name="__shared_23_0_2">#REF!</definedName>
    <definedName name="__shared_10_0_10">#REF!</definedName>
    <definedName name="__shared_20_0_10">#REF!</definedName>
    <definedName localSheetId="2" name="__shared_17_0_20">#REF!</definedName>
    <definedName name="__shared_4_0_20">#REF!</definedName>
    <definedName name="__shared_6_0_21">#REF!</definedName>
    <definedName localSheetId="2" name="__shared_20_0_14">#REF!</definedName>
    <definedName localSheetId="2" name="__shared_25_0_9">#REF!</definedName>
    <definedName name="__shared_15_0_21">#REF!</definedName>
    <definedName localSheetId="2" name="__shared_7_0_11">#REF!</definedName>
    <definedName name="__shared_6_0_20">#REF!</definedName>
    <definedName name="__shared_2_0_12">#REF!</definedName>
    <definedName localSheetId="2" name="__shared_9_0_3">#REF!</definedName>
    <definedName localSheetId="2" name="__shared_11_0_11">#REF!</definedName>
    <definedName localSheetId="2" name="__shared_25_0_14">#REF!</definedName>
    <definedName name="__shared_22_0_8">#REF!</definedName>
    <definedName localSheetId="2" name="__shared_25_0_12">#REF!</definedName>
    <definedName name="__shared_21_0_1">#REF!</definedName>
    <definedName name="__shared_26_0_20">#REF!</definedName>
    <definedName name="__shared_4_0_10">#REF!</definedName>
    <definedName name="__shared_5_0_20">#REF!</definedName>
    <definedName name="__shared_18_0_19">#REF!</definedName>
    <definedName name="__shared_12_0_4">#REF!</definedName>
    <definedName localSheetId="2" name="__shared_21_0_12">#REF!</definedName>
    <definedName localSheetId="2" name="__shared_24_0_13">#REF!</definedName>
    <definedName localSheetId="2" name="__shared_5_0_7">#REF!</definedName>
    <definedName name="__shared_1_0_0">#REF!</definedName>
    <definedName name="__shared_15_0_45">#REF!</definedName>
    <definedName name="__shared_6_0_17">#REF!</definedName>
    <definedName localSheetId="2" name="__shared_8_0_4">#REF!</definedName>
    <definedName localSheetId="2" name="__shared_9_0_10">#REF!</definedName>
    <definedName localSheetId="2" name="__shared_18_0_16">#REF!</definedName>
    <definedName localSheetId="2" name="__shared_18_0_19">#REF!</definedName>
    <definedName name="__shared_11_0_8">#REF!</definedName>
    <definedName name="__shared_5_0_15">#REF!</definedName>
    <definedName name="__shared_21_0_15">#REF!</definedName>
    <definedName localSheetId="2" name="__shared_5_0_9">#REF!</definedName>
    <definedName name="__shared_25_0_19">#REF!</definedName>
    <definedName localSheetId="2" name="__shared_7_0_5">#REF!</definedName>
    <definedName name="__shared_26_0_5">#REF!</definedName>
    <definedName name="__shared_8_0_21">#REF!</definedName>
    <definedName name="__shared_14_0_8">#REF!</definedName>
    <definedName name="__shared_21_0_16">#REF!</definedName>
    <definedName name="__shared_2_0_10">#REF!</definedName>
    <definedName name="__shared_17_0_3">#REF!</definedName>
    <definedName name="__shared_21_0_13">#REF!</definedName>
    <definedName localSheetId="2" name="__shared_24_0_3">#REF!</definedName>
    <definedName localSheetId="2" name="__shared_11_0_6">#REF!</definedName>
    <definedName name="__shared_1_0_10">#REF!</definedName>
    <definedName name="__shared_19_0_8">#REF!</definedName>
    <definedName name="__shared_19_0_17">#REF!</definedName>
    <definedName name="__shared_13_0_19">#REF!</definedName>
    <definedName name="__shared_21_0_0">#REF!</definedName>
    <definedName localSheetId="2" name="__shared_26_0_3">#REF!</definedName>
    <definedName name="__shared_19_0_12">#REF!</definedName>
    <definedName localSheetId="2" name="__shared_22_0_10">#REF!</definedName>
    <definedName localSheetId="2" name="__shared_19_0_12">#REF!</definedName>
    <definedName localSheetId="2" name="__shared_10_0_18">#REF!</definedName>
    <definedName localSheetId="2" name="__shared_20_0_12">#REF!</definedName>
    <definedName localSheetId="2" name="__shared_3_0_11">#REF!</definedName>
    <definedName name="__shared_1_0_3">#REF!</definedName>
    <definedName localSheetId="2" name="__shared_4_0_20">#REF!</definedName>
    <definedName localSheetId="2" name="__shared_18_0_18">#REF!</definedName>
    <definedName name="__shared_26_0_9">#REF!</definedName>
    <definedName name="__shared_9_0_17">#REF!</definedName>
    <definedName localSheetId="2" name="__shared_2_0_9">#REF!</definedName>
    <definedName name="__shared_10_0_16">#REF!</definedName>
    <definedName localSheetId="2" name="__shared_23_0_1">#REF!</definedName>
    <definedName localSheetId="2" name="__shared_13_0_1">#REF!</definedName>
    <definedName name="__shared_19_0_0">#REF!</definedName>
    <definedName localSheetId="2" name="__shared_2_0_6">#REF!</definedName>
    <definedName name="__shared_6_0_0">#REF!</definedName>
    <definedName name="__shared_3_0_17">#REF!</definedName>
    <definedName name="__shared_17_0_17">#REF!</definedName>
    <definedName name="__shared_5_0_2">#REF!</definedName>
    <definedName name="__shared_23_0_13">#REF!</definedName>
    <definedName name="__shared_4_0_18">#REF!</definedName>
    <definedName localSheetId="2" name="__shared_24_0_18">#REF!</definedName>
    <definedName localSheetId="2" name="__shared_11_0_19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Vendas: lançar os respectivos valores efetuados no período, isto é, corresponde o valor que o cliente levou não é o valor recebido no período.
Realizados últimos 12 meses:  inserir os valores levados juntamente com o responsável da empresa.
Projeção próximos 12 meses:  inserir os valores estimados juntamente com o responsável da empresa, Sugestão utilize com referência os valores determinados  na planilha indicadores &amp;BP " ponto de equilíbrio, venda minima com lucro desejado,  dentre outros).</t>
      </text>
    </comment>
    <comment authorId="0" ref="F7">
      <text>
        <t xml:space="preserve">O s indicadores são gerados automaticamente com os dados da relatório de apuração de resultado e balanço patrimonial
Insira na célula I65 , valor de lucro estimado para determinar a venda mínima e atingir o lucro desejado.</t>
      </text>
    </comment>
    <comment authorId="0" ref="B8">
      <text>
        <t xml:space="preserve">Valor correspondente aos custos apurados diretamente ligados  com as vendas . Lance os valores correspondentes dos últimos 12 meses e projete os próximos 12 meses.</t>
      </text>
    </comment>
    <comment authorId="0" ref="B9">
      <text>
        <t xml:space="preserve">Corresponde ao valor arrecadado  sobre o montante da venda no período. Corresponde ao valor incidente sobre o montante da venda no período. Nota: não considerar o valor correspondente a antecipação de cartão que deverá ser considerado nos contas de juros juntamente com os custos fixos.</t>
      </text>
    </comment>
    <comment authorId="0" ref="B11">
      <text>
        <t xml:space="preserve">Corresponde ao representa o valor correspondente a entrega da venda (mercadoria, serviço prestado, dentre do mês).</t>
      </text>
    </comment>
    <comment authorId="0" ref="B17">
      <text>
        <t xml:space="preserve">Valor corresponde aos custos e despesas independente de vender ou não vender.
Lance os valores correspondentes dos últimos 12 meses e projete os próximos 12 meses.</t>
      </text>
    </comment>
    <comment authorId="0" ref="B26">
      <text>
        <t xml:space="preserve">Lance os valores correspondentes dos últimos 12 meses  e projete os próximos 12 meses dos parcelamentos existentes e amortização de novo empréstimo será lançado automaticamente na projeçã o dos próximos 12 meses.</t>
      </text>
    </comment>
    <comment authorId="0" ref="B27">
      <text>
        <t xml:space="preserve">Apure os valores correspondentes na planilha Fin Correntes e projete para os próximos 12 meses da Linha R100 a AC100.</t>
      </text>
    </comment>
    <comment authorId="0" ref="B32">
      <text>
        <t xml:space="preserve">Representa o resultado operacional após as vendas cobrir os custos variáveis e os custos fixos.</t>
      </text>
    </comment>
    <comment authorId="0" ref="B33">
      <text>
        <t xml:space="preserve">Representa o resultado operacional após as vendas cobrir os custos variáveis , os custos fixos e a amortização de investimento (empréstimo/financiamento).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4">
      <text>
        <t xml:space="preserve">Os dados deverão ser coletados juntamente com o responsável da empresa , considerando a situação do balancete do útlimo mês, caso não tenha disponível deverá ser considerado os dados levantados no dia da visita (  dados do ativo circulante, ativo não circulante, passivo circulante e  passivo não circulante) e automaticamente o balanço é gerado. </t>
      </text>
    </comment>
    <comment authorId="0" ref="B22">
      <text>
        <t xml:space="preserve">O s indicadores são gerados automaticamente com os dados da relatório de apuração de resultado e balanço patrimonial
Insira na célula I65 , valor de lucro estimado para determinar a venda mínima e atingir o lucro desejado.</t>
      </text>
    </comment>
    <comment authorId="0" ref="J29">
      <text>
        <t xml:space="preserve">Inserir o valor estimado do lucro desejado para determinar a venda mínima  para cobrir os custos e gerar o lucro desejado.</t>
      </text>
    </comment>
  </commentList>
</comments>
</file>

<file path=xl/sharedStrings.xml><?xml version="1.0" encoding="utf-8"?>
<sst xmlns="http://schemas.openxmlformats.org/spreadsheetml/2006/main" count="262" uniqueCount="198">
  <si>
    <t>Balanço Patrinomial</t>
  </si>
  <si>
    <t>ATIVO</t>
  </si>
  <si>
    <t>VALOR</t>
  </si>
  <si>
    <t>PASSIVO</t>
  </si>
  <si>
    <t>ATIVO CIRCULANTE</t>
  </si>
  <si>
    <t>PASSIVO CIRCULANTE</t>
  </si>
  <si>
    <t>Caixa/Banco</t>
  </si>
  <si>
    <t>VENDAS E DESPESAS - Regime de competência</t>
  </si>
  <si>
    <t>DADOS CADASTRAIS DA EMPRESA</t>
  </si>
  <si>
    <t>Fornecedor a pagar</t>
  </si>
  <si>
    <t>Contas a Receber a vencer</t>
  </si>
  <si>
    <t>CNPJ:</t>
  </si>
  <si>
    <t>Com base nas informações fornecidas pela empresa, verifica-se que:</t>
  </si>
  <si>
    <r>
      <rPr>
        <rFont val="Calibri"/>
        <b/>
        <color theme="1"/>
        <sz val="11.0"/>
      </rPr>
      <t>Razão Social</t>
    </r>
    <r>
      <rPr>
        <rFont val="Calibri"/>
        <color theme="1"/>
        <sz val="11.0"/>
      </rPr>
      <t>:</t>
    </r>
  </si>
  <si>
    <t>Qual seu principal produto/serviço?</t>
  </si>
  <si>
    <t>Fornecedor a pagar (Vencidas)</t>
  </si>
  <si>
    <t>Contas a Receber vencidas &lt; 90 dias</t>
  </si>
  <si>
    <r>
      <rPr>
        <rFont val="Calibri"/>
        <b/>
        <color theme="1"/>
        <sz val="11.0"/>
      </rPr>
      <t>Tipo de Empresa</t>
    </r>
    <r>
      <rPr>
        <rFont val="Calibri"/>
        <color theme="1"/>
        <sz val="11.0"/>
      </rPr>
      <t xml:space="preserve">: (  ) Microempreendedor Individual  - MEI       </t>
    </r>
  </si>
  <si>
    <t>Impostos e encargos</t>
  </si>
  <si>
    <t xml:space="preserve">                                    (  ) Microempresa - ME    </t>
  </si>
  <si>
    <t>Contas a Receber vencidas &gt; 90 dias</t>
  </si>
  <si>
    <t xml:space="preserve">Financiamentos de curto prazo </t>
  </si>
  <si>
    <t xml:space="preserve">                                    (  ) Potencial Empresário</t>
  </si>
  <si>
    <t>Estoque no valor de compra</t>
  </si>
  <si>
    <t xml:space="preserve">                                    (  ) Produtor Rural</t>
  </si>
  <si>
    <t>Outras despesas a pagar</t>
  </si>
  <si>
    <t xml:space="preserve">                                    (  ) empresa de Pequeno Porte - EPP</t>
  </si>
  <si>
    <r>
      <rPr>
        <rFont val="Calibri"/>
        <b/>
        <color theme="1"/>
        <sz val="11.0"/>
      </rPr>
      <t>Faturamento Bruto Anua</t>
    </r>
    <r>
      <rPr>
        <rFont val="Calibri"/>
        <color theme="1"/>
        <sz val="11.0"/>
      </rPr>
      <t xml:space="preserve">l: </t>
    </r>
  </si>
  <si>
    <t>Limite da conta corrente</t>
  </si>
  <si>
    <t xml:space="preserve">1. Venda </t>
  </si>
  <si>
    <t>Questões</t>
  </si>
  <si>
    <t>Resposta</t>
  </si>
  <si>
    <t>Satisfação do empresário</t>
  </si>
  <si>
    <t>PASSIVO NÃO CIRCULANTE</t>
  </si>
  <si>
    <t>Finanças</t>
  </si>
  <si>
    <t>Atualização do Fluxo de Caixa</t>
  </si>
  <si>
    <r>
      <t xml:space="preserve">Você controla as entradas e saídas diárias de dinheiro? </t>
    </r>
    <r>
      <rPr>
        <rFont val="Calibri"/>
        <i/>
        <color theme="1"/>
        <sz val="11.0"/>
      </rPr>
      <t>(Diário de Caixa)</t>
    </r>
  </si>
  <si>
    <t>Dívidas acima de 360 dias</t>
  </si>
  <si>
    <t>Não, apenas vejo quanto tenho de dinheiro no final do dia.</t>
  </si>
  <si>
    <t>Tenho um controle informal das entradas e saídas de dinheiro.</t>
  </si>
  <si>
    <t>Sim, possuo um controle formalizado e detalhado das entradas e saídas de dinheiro.</t>
  </si>
  <si>
    <t>Nada satisfeito.</t>
  </si>
  <si>
    <t>Pouco satisfeito.</t>
  </si>
  <si>
    <t>Bastante satisfeito.</t>
  </si>
  <si>
    <t>Totalmente satisfeito.</t>
  </si>
  <si>
    <t>Média Mensal</t>
  </si>
  <si>
    <t>% sobre venda bruta</t>
  </si>
  <si>
    <t>Vendas</t>
  </si>
  <si>
    <r>
      <t xml:space="preserve">Você possui um controle de entradas, saídas e saldo de dinheiro para os meses futuros? </t>
    </r>
    <r>
      <rPr>
        <rFont val="Calibri"/>
        <i/>
        <color theme="1"/>
        <sz val="11.0"/>
      </rPr>
      <t>(Controle do fluxo de caixa)</t>
    </r>
  </si>
  <si>
    <t>Não tenho este controle.</t>
  </si>
  <si>
    <t>Tenho um controle não formalizado e/ou que não prevê como estará o saldo no futuro.</t>
  </si>
  <si>
    <t>Sim, possuo planilhas para controlar o Fluxo de Caixa e visualizo ao longo do tempo quando terei falta ou sobra de dinheiro.</t>
  </si>
  <si>
    <t>ATIVO NÃO CIRCULANTE</t>
  </si>
  <si>
    <t>Capital de Giro</t>
  </si>
  <si>
    <r>
      <t xml:space="preserve">Você sabe quanto dinheiro deve ter em caixa para  cobrir suas despesas enquanto não recebe os pagamentos? </t>
    </r>
    <r>
      <rPr>
        <rFont val="Calibri"/>
        <i/>
        <color theme="1"/>
        <sz val="11.0"/>
      </rPr>
      <t>(Controle do capital de giro)</t>
    </r>
  </si>
  <si>
    <t>Não faço este cálculo regularmente.</t>
  </si>
  <si>
    <t>Tenho noção de quais são minhas despesas, mas não sei quanto dinheiro preciso ter em caixa.</t>
  </si>
  <si>
    <t>Sim, calculo qual o valor que a empresa precisa ter em caixa para que não precise pedir dinheiro emprestado.</t>
  </si>
  <si>
    <t>Impostos</t>
  </si>
  <si>
    <r>
      <t xml:space="preserve">Você controla as datas e valores de todos os tributos a serem pagos? </t>
    </r>
    <r>
      <rPr>
        <rFont val="Calibri"/>
        <i/>
        <color theme="1"/>
        <sz val="11.0"/>
      </rPr>
      <t>(Controle do pagamento de tributos)</t>
    </r>
  </si>
  <si>
    <t>Não, não tenho controle sobre o pagamento de tributos.</t>
  </si>
  <si>
    <t>Sei quando devem ser pagos alguns tributos, mas não tenho controle sobre quando cada um deve ser pago.</t>
  </si>
  <si>
    <t>Sim, possuo controle formal e registro de quando cada tributo deve ser pago, assim como registro os pagamentos.</t>
  </si>
  <si>
    <t>Cálculo do Custo</t>
  </si>
  <si>
    <r>
      <t>Você calcula os gastos (custos e despesas) mensalmente?</t>
    </r>
    <r>
      <rPr>
        <rFont val="Calibri"/>
        <i/>
        <color theme="1"/>
        <sz val="11.0"/>
      </rPr>
      <t xml:space="preserve"> (Demonstrativo de resultados)</t>
    </r>
  </si>
  <si>
    <t>Não, não sei quais são os custos da empresa.</t>
  </si>
  <si>
    <t>Tenho noção de qual é o valor dos custos e despesas mensais da empresa, mas não tenho um controle preciso.</t>
  </si>
  <si>
    <t>Sim, registro qual o valor dos custos e despesas mensalmente, sabendo quanto foi o desembolso no período.</t>
  </si>
  <si>
    <t>PATRIMONIO LÍQUIDO</t>
  </si>
  <si>
    <t>INDICADORES</t>
  </si>
  <si>
    <t>Cálculo do Lucro</t>
  </si>
  <si>
    <r>
      <t>Você calcula o resultado (lucro ou prejuízo) do seu negócio periodicamente?</t>
    </r>
    <r>
      <rPr>
        <rFont val="Calibri"/>
        <i/>
        <color theme="1"/>
        <sz val="11.0"/>
      </rPr>
      <t xml:space="preserve"> (Demonstrativo de resultados)</t>
    </r>
  </si>
  <si>
    <t>Não, não sei qual foi o resultado da empresa no período.</t>
  </si>
  <si>
    <t>Tenho uma noção de qual é o resultado da empresa em determinado tempo.</t>
  </si>
  <si>
    <t>Sim, calculo o resultado da minha empresa relacionando os meus custos e despesas com a receita (faturamento).</t>
  </si>
  <si>
    <t>Móveis e utensílios</t>
  </si>
  <si>
    <t>Preço de Venda</t>
  </si>
  <si>
    <t>Você quer saber mais? Leve este resultado até o Sebrae mais próximo! Ligue no
0800 570 0800 e conheça nossos canais de atendimento.</t>
  </si>
  <si>
    <r>
      <t xml:space="preserve">Você sabe qual é o seu ganho de dinheiro em cada produto ou serviço vendido? </t>
    </r>
    <r>
      <rPr>
        <rFont val="Calibri"/>
        <i/>
        <color theme="1"/>
        <sz val="11.0"/>
      </rPr>
      <t>(Cálculo do ganho unitário)</t>
    </r>
  </si>
  <si>
    <t>Não, não sei qual é o meu ganho naquilo que vendo.</t>
  </si>
  <si>
    <t>Tenho um conhecimento aproximado sobre o ganho que cada produto / serviço traz.</t>
  </si>
  <si>
    <t>Sim, calculo periodicamente o ganho de cada produto / serviço.</t>
  </si>
  <si>
    <t>Estoque e Suprimentos</t>
  </si>
  <si>
    <r>
      <t xml:space="preserve">Você tem um controle do estoque dos produtos e insumos? </t>
    </r>
    <r>
      <rPr>
        <rFont val="Calibri"/>
        <i/>
        <color theme="1"/>
        <sz val="11.0"/>
      </rPr>
      <t>(Gestão de Estoques)</t>
    </r>
  </si>
  <si>
    <t>Não, não tenho este controle.</t>
  </si>
  <si>
    <t>Sei de cabeça, mas não tenho um controle formal.</t>
  </si>
  <si>
    <t>Sim, registro quanto tenho em estoque e faço seu controle periodicamente.</t>
  </si>
  <si>
    <t>Tema finanças</t>
  </si>
  <si>
    <t>Máquinas e equipamentos</t>
  </si>
  <si>
    <t>2.1. DESPESAS VARIAVEIS</t>
  </si>
  <si>
    <t>%</t>
  </si>
  <si>
    <t>Veículos</t>
  </si>
  <si>
    <t>Maturidade</t>
  </si>
  <si>
    <t>Vendas  médio mensal</t>
  </si>
  <si>
    <t>Satisfação</t>
  </si>
  <si>
    <t>Imóvel</t>
  </si>
  <si>
    <t>(-) Impostos e taxas (cartão de crédito) sobre vendas</t>
  </si>
  <si>
    <t>TOTAL</t>
  </si>
  <si>
    <t>Custo Total médio mensal com amortização investimento atual</t>
  </si>
  <si>
    <t>(-) Comissão sobre vendas</t>
  </si>
  <si>
    <t>Ponto de Equilíbrio</t>
  </si>
  <si>
    <t>(-) Custo da Mercadoria Vendida (CMV)</t>
  </si>
  <si>
    <t>Ponto de Equilíbrio %</t>
  </si>
  <si>
    <t>(-) Matéria-prima e produtos para venda</t>
  </si>
  <si>
    <r>
      <t xml:space="preserve">Venda  mínima para obter um lucro </t>
    </r>
    <r>
      <rPr>
        <rFont val="Calibri"/>
        <b/>
        <color theme="1"/>
        <sz val="11.0"/>
      </rPr>
      <t>mensal</t>
    </r>
    <r>
      <rPr>
        <rFont val="Calibri"/>
        <color theme="1"/>
        <sz val="11.0"/>
      </rPr>
      <t xml:space="preserve"> de</t>
    </r>
  </si>
  <si>
    <t>(-) Suprimentos</t>
  </si>
  <si>
    <t>5.1</t>
  </si>
  <si>
    <t>Lucratividade desejada</t>
  </si>
  <si>
    <t>(-) Demais custos variáveis</t>
  </si>
  <si>
    <t>Mar kup mínimo proposto</t>
  </si>
  <si>
    <t>TOTAL DESPESAS VARIÁVEIS ( C)</t>
  </si>
  <si>
    <t>6.1</t>
  </si>
  <si>
    <t>Taxa de marcação</t>
  </si>
  <si>
    <t>Lucratividade com amortização do investimento atual</t>
  </si>
  <si>
    <t>MARGEM DE CONTRIBUIÇÃO ( Vendas - Custos Variáveis)</t>
  </si>
  <si>
    <t>Rentabilidade do Patrimônio Líquido</t>
  </si>
  <si>
    <t>Caixa disponivel estimado durante os últimos 12 meses</t>
  </si>
  <si>
    <t>2.2. DESPESAS FIXOS  E PAGTO JUROS EMP. ATUAL</t>
  </si>
  <si>
    <t>Venda  mínima para obter um lucro mensal de</t>
  </si>
  <si>
    <t>(-) Aluguel, condomínio, estrutura física</t>
  </si>
  <si>
    <t>1.</t>
  </si>
  <si>
    <t xml:space="preserve">Com a  venda média mensal de </t>
  </si>
  <si>
    <t>7.1</t>
  </si>
  <si>
    <t>a empresa tem condições de cobrir todos os custos ( reposição</t>
  </si>
  <si>
    <t>(-) Salários e pro labore</t>
  </si>
  <si>
    <t>das mercadorias, impostos, comissão, custos fixos, amortização dos investimentos, entre outros),</t>
  </si>
  <si>
    <t>8.1</t>
  </si>
  <si>
    <t>(-) Encargos sociais</t>
  </si>
  <si>
    <t>por mês, o que representa</t>
  </si>
  <si>
    <t>Liquidez imediata</t>
  </si>
  <si>
    <t>(-) IPTU</t>
  </si>
  <si>
    <t>Liquidez corrente</t>
  </si>
  <si>
    <t>2.</t>
  </si>
  <si>
    <t>Para cobrir todos os seus custos e não ter lucro nenhum, a empresa necessita vender no mínimo</t>
  </si>
  <si>
    <t>(-) Despesas Gerais (energia elétrica, água)</t>
  </si>
  <si>
    <t>para alcançar o ponto de equilíbrio.</t>
  </si>
  <si>
    <t>Liquidez seca (sem o estoque)</t>
  </si>
  <si>
    <t>(-) Gastos Administrativos</t>
  </si>
  <si>
    <t>3.</t>
  </si>
  <si>
    <t>Considerando a manutenção da margem de contribuição e dos custos fixos, para que a empresa possa obter lucro de</t>
  </si>
  <si>
    <t>(-) Demais custos fixos</t>
  </si>
  <si>
    <t>ao mês, será necessário vender</t>
  </si>
  <si>
    <t>TOTAL - DESPESAS FIXAS (D)</t>
  </si>
  <si>
    <t>4.</t>
  </si>
  <si>
    <t>Considerando o volume de custos fixos, gastos variáveis e lucratividade desejada em relação a receita, verifica-se que</t>
  </si>
  <si>
    <t>2.3.  AMORTIZAÇÃO INVESTIMENTO</t>
  </si>
  <si>
    <t xml:space="preserve"> a taxa de marcação é de </t>
  </si>
  <si>
    <t>,ou seja, em média, um produto que é comprado por</t>
  </si>
  <si>
    <t>Parcelamentos</t>
  </si>
  <si>
    <t>será vendido por</t>
  </si>
  <si>
    <t>outros</t>
  </si>
  <si>
    <t>5.</t>
  </si>
  <si>
    <r>
      <t xml:space="preserve">Os </t>
    </r>
    <r>
      <rPr>
        <rFont val="Arial"/>
        <color theme="1"/>
        <sz val="11.0"/>
      </rPr>
      <t>Custos Fixos representam</t>
    </r>
  </si>
  <si>
    <r>
      <t>do</t>
    </r>
    <r>
      <rPr>
        <rFont val="Arial"/>
        <color theme="1"/>
        <sz val="11.0"/>
      </rPr>
      <t xml:space="preserve"> total das vendas, com o pró-labore e encargos sociais representando</t>
    </r>
  </si>
  <si>
    <t>Amortização de Empréstimos Atual</t>
  </si>
  <si>
    <t>das vendas.</t>
  </si>
  <si>
    <t>TOTAL - INVESTIMENTOS (E)</t>
  </si>
  <si>
    <t>Prazo médio de recebimento (em dias)</t>
  </si>
  <si>
    <t>6.</t>
  </si>
  <si>
    <t>Caso o empresário deseje continuar buscando crédito junto à instituição financeira, com base nas informações prestadas</t>
  </si>
  <si>
    <t>Prazo médio de pagamento (em dias)</t>
  </si>
  <si>
    <t xml:space="preserve"> sua capacidade de pagamento mensal é de</t>
  </si>
  <si>
    <t>considerando seu caixa disponível estimado dos últimos 12 meses.</t>
  </si>
  <si>
    <t>Prazo médio do estoque (em dias)</t>
  </si>
  <si>
    <t>RESULTADO OPERACIONAL SEM AMORTIZAÇÃO DO INVESTIMENTO</t>
  </si>
  <si>
    <t>CICLO FINANCEIRO (em dias)</t>
  </si>
  <si>
    <t>RESULTADO  OPERACIONAL APÓS AMORTIZAÇÃO INVESTIMENTO</t>
  </si>
  <si>
    <t>GIRO DE CAIXA</t>
  </si>
  <si>
    <t>NECESSIDADE CAPITAL DE GIRO (R$)</t>
  </si>
  <si>
    <t>a empresa tem condições de cobrir todos os custos ( reposição das mercadorias,</t>
  </si>
  <si>
    <t>impostos, comissão, custos fixos, amortização dos investimentos, dentre outros)</t>
  </si>
  <si>
    <t>Considerando o resultado do período analisado,</t>
  </si>
  <si>
    <t xml:space="preserve">Considerando o volume de custos fixos, gastos variáveis e lucratividade desejada em relação a receita, verifica-se que a taxa de marcação é de </t>
  </si>
  <si>
    <t xml:space="preserve">Se a empresa vender e receber todos os seus bens e direitos, </t>
  </si>
  <si>
    <t>7.</t>
  </si>
  <si>
    <t>Considerando as dívidas de curto prazo em relação aos recursos disponíveis, verifica-se que para cada R$ 1,00 de dívida, a empresa possui</t>
  </si>
  <si>
    <t>no caixa e banco , estoque e em contas a receber (ativo circulante)</t>
  </si>
  <si>
    <t>8.</t>
  </si>
  <si>
    <t>Se desconsiderarmos o valor em estoque, a liquidez reduz para</t>
  </si>
  <si>
    <t xml:space="preserve">para cada R$ 1,00 de dívida; e considerando somente o dinheiro </t>
  </si>
  <si>
    <t xml:space="preserve">disponível em caixa e banco, a  liquidez imediata é de </t>
  </si>
  <si>
    <t xml:space="preserve">para cada R$ 1,00 de dívida. </t>
  </si>
  <si>
    <t>9.</t>
  </si>
  <si>
    <t>O prazo médio concedido aos clientes é de</t>
  </si>
  <si>
    <t>dias, sendo que o prazo médio para pagar os fornecedores é de</t>
  </si>
  <si>
    <t>dias.</t>
  </si>
  <si>
    <t>10.</t>
  </si>
  <si>
    <t>O prazo médio que os produtos ficam em estoque é de aproximadamente</t>
  </si>
  <si>
    <t xml:space="preserve"> dias.</t>
  </si>
  <si>
    <t>11.</t>
  </si>
  <si>
    <r>
      <t xml:space="preserve">Os </t>
    </r>
    <r>
      <rPr>
        <rFont val="Arial"/>
        <color theme="1"/>
        <sz val="11.0"/>
      </rPr>
      <t>Custos Fixos representam</t>
    </r>
  </si>
  <si>
    <r>
      <t>do</t>
    </r>
    <r>
      <rPr>
        <rFont val="Arial"/>
        <color theme="1"/>
        <sz val="11.0"/>
      </rPr>
      <t xml:space="preserve"> total das vendas, com o pró-labore e encargos sociais representando</t>
    </r>
  </si>
  <si>
    <t xml:space="preserve">12. </t>
  </si>
  <si>
    <t xml:space="preserve">A necessidade de capital de giro apurada  representa o montante de </t>
  </si>
  <si>
    <t xml:space="preserve"> tendo como base os prazos médios de recebimento, de</t>
  </si>
  <si>
    <t xml:space="preserve"> pagamento, de estoque e os desembolsos realizados no período analisado.</t>
  </si>
  <si>
    <t xml:space="preserve">Caso o empresário deseje continuar buscando crédito junto à instituição financeira, com base nas informações prestadas sua capacidade de </t>
  </si>
  <si>
    <t>pagamento mensal é 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</si>
</sst>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-&quot;R$&quot;\ * #,##0.00_-;\-&quot;R$&quot;\ * #,##0.00_-;_-&quot;R$&quot;\ * &quot;-&quot;??_-;_-@"/>
    <numFmt numFmtId="165" formatCode="_-&quot;R$&quot;\ * #,##0_-;\-&quot;R$&quot;\ * #,##0_-;_-&quot;R$&quot;\ * &quot;-&quot;??_-;_-@"/>
    <numFmt numFmtId="166" formatCode="_-[$R$-416]\ * #,##0.00_-;\-[$R$-416]\ * #,##0.00_-;_-[$R$-416]\ * &quot;-&quot;??_-;_-@"/>
    <numFmt numFmtId="167" formatCode="&quot;R$ &quot;#,##0.00"/>
    <numFmt numFmtId="168" formatCode="_(&quot;R$ &quot;* #,##0.00_);_(&quot;R$ &quot;* \(#,##0.00\);_(&quot;R$ &quot;* &quot;-&quot;??_);_(@_)"/>
    <numFmt numFmtId="169" formatCode="0.0"/>
    <numFmt numFmtId="170" formatCode="_(* #,##0.00_);_(* \(#,##0.00\);_(* &quot;-&quot;??_);_(@_)"/>
  </numFmts>
  <fonts count="36">
    <font>
      <sz val="11.0"/>
      <color theme="1"/>
      <name val="Arial"/>
    </font>
    <font>
      <sz val="12.0"/>
      <color theme="1"/>
      <name val="Arial"/>
    </font>
    <font>
      <b/>
      <sz val="10.0"/>
      <color theme="1"/>
      <name val="Arial"/>
    </font>
    <font>
      <i/>
      <sz val="10.0"/>
      <color theme="5"/>
      <name val="Arial"/>
    </font>
    <font>
      <sz val="10.0"/>
      <color theme="1"/>
      <name val="Arial"/>
    </font>
    <font>
      <b/>
      <sz val="16.0"/>
      <color theme="0"/>
      <name val="Arial"/>
    </font>
    <font/>
    <font>
      <b/>
      <sz val="12.0"/>
      <color theme="0"/>
      <name val="Calibri"/>
    </font>
    <font>
      <b/>
      <i/>
      <sz val="12.0"/>
      <color theme="0"/>
      <name val="Calibri"/>
    </font>
    <font>
      <sz val="12.0"/>
      <color theme="1"/>
      <name val="Calibri"/>
    </font>
    <font>
      <b/>
      <sz val="12.0"/>
      <color theme="1"/>
      <name val="Arial"/>
    </font>
    <font>
      <b/>
      <sz val="12.0"/>
      <color theme="1"/>
      <name val="Calibri"/>
    </font>
    <font>
      <sz val="10.0"/>
      <color theme="1"/>
      <name val="Calibri"/>
    </font>
    <font>
      <sz val="11.0"/>
      <color theme="1"/>
      <name val="Calibri"/>
    </font>
    <font>
      <b/>
      <sz val="10.0"/>
      <color theme="1"/>
      <name val="Calibri"/>
    </font>
    <font>
      <sz val="11.0"/>
      <color theme="0"/>
      <name val="Calibri"/>
    </font>
    <font>
      <sz val="11.0"/>
      <color theme="6"/>
      <name val="Calibri"/>
    </font>
    <font>
      <b/>
      <sz val="14.0"/>
      <color theme="0"/>
      <name val="Calibri"/>
    </font>
    <font>
      <b/>
      <sz val="10.0"/>
      <color rgb="FFFF0000"/>
      <name val="Calibri"/>
    </font>
    <font>
      <b/>
      <sz val="14.0"/>
      <color theme="1"/>
      <name val="Calibri"/>
    </font>
    <font>
      <b/>
      <sz val="11.0"/>
      <color theme="1"/>
      <name val="Arial"/>
    </font>
    <font>
      <b/>
      <sz val="11.0"/>
      <color theme="1"/>
      <name val="Calibri"/>
    </font>
    <font>
      <b/>
      <u/>
      <sz val="11.0"/>
      <color theme="1"/>
      <name val="Arial"/>
    </font>
    <font>
      <i/>
      <sz val="11.0"/>
      <color theme="1"/>
      <name val="Calibri"/>
    </font>
    <font>
      <sz val="11.0"/>
      <color rgb="FFFF0000"/>
      <name val="Calibri"/>
    </font>
    <font>
      <b/>
      <sz val="20.0"/>
      <color theme="0"/>
      <name val="Calibri"/>
    </font>
    <font>
      <b/>
      <i/>
      <sz val="14.0"/>
      <color theme="0"/>
      <name val="Calibri"/>
    </font>
    <font>
      <sz val="11.0"/>
      <color theme="0"/>
      <name val="Arial"/>
    </font>
    <font>
      <sz val="12.0"/>
      <color theme="0"/>
      <name val="Calibri"/>
    </font>
    <font>
      <b/>
      <i/>
      <sz val="12.0"/>
      <color theme="1"/>
      <name val="Calibri"/>
    </font>
    <font>
      <b/>
      <i/>
      <sz val="11.0"/>
      <color theme="1"/>
      <name val="Arial"/>
    </font>
    <font>
      <sz val="8.0"/>
      <color theme="1"/>
      <name val="Calibri"/>
    </font>
    <font>
      <b/>
      <sz val="26.0"/>
      <color theme="0"/>
      <name val="Calibri"/>
    </font>
    <font>
      <sz val="12.0"/>
      <color theme="0"/>
      <name val="Arial"/>
    </font>
    <font>
      <sz val="12.0"/>
      <color rgb="FFFF0000"/>
      <name val="Arial"/>
    </font>
    <font>
      <sz val="10.0"/>
      <color rgb="FFFF0000"/>
      <name val="Arial"/>
    </font>
  </fonts>
  <fills count="1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70AD47"/>
        <bgColor rgb="FF70AD47"/>
      </patternFill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E2EFDA"/>
        <bgColor rgb="FFE2EFDA"/>
      </patternFill>
    </fill>
    <fill>
      <patternFill patternType="solid">
        <fgColor rgb="FFFFD965"/>
        <bgColor rgb="FFFFD965"/>
      </patternFill>
    </fill>
    <fill>
      <patternFill patternType="solid">
        <fgColor rgb="FF548135"/>
        <bgColor rgb="FF548135"/>
      </patternFill>
    </fill>
    <fill>
      <patternFill patternType="solid">
        <fgColor rgb="FFA8D08D"/>
        <bgColor rgb="FFA8D08D"/>
      </patternFill>
    </fill>
    <fill>
      <patternFill patternType="solid">
        <fgColor rgb="FF1E4E79"/>
        <bgColor rgb="FF1E4E79"/>
      </patternFill>
    </fill>
    <fill>
      <patternFill patternType="solid">
        <fgColor theme="9"/>
        <bgColor theme="9"/>
      </patternFill>
    </fill>
    <fill>
      <patternFill patternType="solid">
        <fgColor rgb="FFECECEC"/>
        <bgColor rgb="FFECECEC"/>
      </patternFill>
    </fill>
    <fill>
      <patternFill patternType="solid">
        <fgColor rgb="FF525252"/>
        <bgColor rgb="FF525252"/>
      </patternFill>
    </fill>
    <fill>
      <patternFill patternType="solid">
        <fgColor rgb="FFC8C8C8"/>
        <bgColor rgb="FFC8C8C8"/>
      </patternFill>
    </fill>
    <fill>
      <patternFill patternType="solid">
        <fgColor rgb="FFDADADA"/>
        <bgColor rgb="FFDADADA"/>
      </patternFill>
    </fill>
  </fills>
  <borders count="88">
    <border/>
    <border>
      <left/>
      <right/>
      <top/>
      <bottom/>
    </border>
    <border>
      <left style="medium">
        <color theme="0"/>
      </left>
      <top/>
      <bottom/>
    </border>
    <border>
      <top/>
      <bottom/>
    </border>
    <border>
      <right/>
      <top/>
      <bottom/>
    </border>
    <border>
      <left style="medium">
        <color theme="0"/>
      </left>
      <top style="thin">
        <color theme="0"/>
      </top>
      <bottom style="thin">
        <color theme="0"/>
      </bottom>
    </border>
    <border>
      <top style="thin">
        <color theme="0"/>
      </top>
      <bottom style="thin">
        <color theme="0"/>
      </bottom>
    </border>
    <border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/>
      <top style="thin">
        <color theme="0"/>
      </top>
      <bottom style="thin">
        <color theme="0"/>
      </bottom>
    </border>
    <border>
      <left style="thin">
        <color theme="0"/>
      </left>
      <top style="thin">
        <color theme="0"/>
      </top>
      <bottom style="thin">
        <color theme="0"/>
      </bottom>
    </border>
    <border>
      <left style="thin">
        <color theme="0"/>
      </left>
      <top/>
      <bottom style="thin">
        <color theme="0"/>
      </bottom>
    </border>
    <border>
      <right/>
      <top/>
      <bottom style="thin">
        <color theme="0"/>
      </bottom>
    </border>
    <border>
      <left style="medium">
        <color theme="0"/>
      </left>
      <right/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/>
      <right style="thin">
        <color theme="0"/>
      </right>
      <top style="thin">
        <color theme="0"/>
      </top>
      <bottom style="thin">
        <color theme="0"/>
      </bottom>
    </border>
    <border>
      <right/>
      <top style="thin">
        <color theme="0"/>
      </top>
      <bottom style="thin">
        <color theme="0"/>
      </bottom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/>
      <top style="medium">
        <color rgb="FF000000"/>
      </top>
      <bottom/>
    </border>
    <border>
      <left style="thin">
        <color theme="0"/>
      </left>
      <right style="thin">
        <color theme="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theme="0"/>
      </left>
      <right style="thin">
        <color theme="0"/>
      </right>
      <bottom style="thin">
        <color theme="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theme="0"/>
      </left>
      <top style="thin">
        <color theme="0"/>
      </top>
    </border>
    <border>
      <top style="thin">
        <color theme="0"/>
      </top>
    </border>
    <border>
      <right/>
      <top style="thin">
        <color theme="0"/>
      </top>
    </border>
    <border>
      <right style="thin">
        <color theme="0"/>
      </right>
      <top style="thin">
        <color theme="0"/>
      </top>
    </border>
    <border>
      <left style="thin">
        <color theme="0"/>
      </left>
    </border>
    <border>
      <top/>
      <bottom style="thin">
        <color theme="0"/>
      </bottom>
    </border>
    <border>
      <right/>
    </border>
    <border>
      <right style="thin">
        <color rgb="FF000000"/>
      </right>
      <top/>
      <bottom style="thin">
        <color theme="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theme="0"/>
      </right>
    </border>
    <border>
      <left style="thin">
        <color theme="0"/>
      </left>
      <bottom style="thin">
        <color theme="0"/>
      </bottom>
    </border>
    <border>
      <bottom style="thin">
        <color theme="0"/>
      </bottom>
    </border>
    <border>
      <right/>
      <bottom style="thin">
        <color theme="0"/>
      </bottom>
    </border>
    <border>
      <left style="medium">
        <color theme="0"/>
      </left>
      <top style="thin">
        <color theme="0"/>
      </top>
      <bottom style="medium">
        <color theme="0"/>
      </bottom>
    </border>
    <border>
      <top style="thin">
        <color theme="0"/>
      </top>
      <bottom style="medium">
        <color theme="0"/>
      </bottom>
    </border>
    <border>
      <right style="thin">
        <color theme="0"/>
      </right>
      <top style="thin">
        <color theme="0"/>
      </top>
      <bottom style="medium">
        <color theme="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theme="0"/>
      </left>
      <right/>
      <top style="thin">
        <color theme="0"/>
      </top>
      <bottom style="medium">
        <color theme="0"/>
      </bottom>
    </border>
    <border>
      <left style="thin">
        <color theme="0"/>
      </left>
      <top style="thin">
        <color theme="0"/>
      </top>
      <bottom style="medium">
        <color theme="0"/>
      </bottom>
    </border>
    <border>
      <left style="thin">
        <color theme="0"/>
      </left>
      <top style="thin">
        <color theme="0"/>
      </top>
      <bottom/>
    </border>
    <border>
      <right/>
      <top style="thin">
        <color theme="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theme="0"/>
      </left>
      <right/>
      <top/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theme="0"/>
      </top>
      <bottom/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/>
    </border>
    <border>
      <right/>
      <top style="medium">
        <color rgb="FF000000"/>
      </top>
      <bottom/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28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Border="1" applyFont="1"/>
    <xf borderId="1" fillId="2" fontId="4" numFmtId="0" xfId="0" applyAlignment="1" applyBorder="1" applyFont="1">
      <alignment shrinkToFit="1" wrapText="0"/>
    </xf>
    <xf borderId="1" fillId="2" fontId="4" numFmtId="10" xfId="0" applyAlignment="1" applyBorder="1" applyFont="1" applyNumberFormat="1">
      <alignment shrinkToFit="1" wrapText="0"/>
    </xf>
    <xf borderId="2" fillId="3" fontId="5" numFmtId="0" xfId="0" applyAlignment="1" applyBorder="1" applyFill="1" applyFont="1">
      <alignment horizontal="center"/>
    </xf>
    <xf borderId="3" fillId="0" fontId="6" numFmtId="0" xfId="0" applyBorder="1" applyFont="1"/>
    <xf borderId="4" fillId="0" fontId="6" numFmtId="0" xfId="0" applyBorder="1" applyFont="1"/>
    <xf borderId="5" fillId="3" fontId="7" numFmtId="164" xfId="0" applyAlignment="1" applyBorder="1" applyFont="1" applyNumberFormat="1">
      <alignment horizontal="center" shrinkToFit="0" vertical="center" wrapText="1"/>
    </xf>
    <xf borderId="6" fillId="0" fontId="6" numFmtId="0" xfId="0" applyBorder="1" applyFont="1"/>
    <xf borderId="7" fillId="0" fontId="6" numFmtId="0" xfId="0" applyBorder="1" applyFont="1"/>
    <xf borderId="8" fillId="3" fontId="7" numFmtId="164" xfId="0" applyAlignment="1" applyBorder="1" applyFont="1" applyNumberFormat="1">
      <alignment horizontal="center" shrinkToFit="0" vertical="center" wrapText="1"/>
    </xf>
    <xf borderId="9" fillId="3" fontId="7" numFmtId="164" xfId="0" applyAlignment="1" applyBorder="1" applyFont="1" applyNumberFormat="1">
      <alignment horizontal="center" shrinkToFit="0" vertical="center" wrapText="1"/>
    </xf>
    <xf borderId="10" fillId="3" fontId="7" numFmtId="164" xfId="0" applyAlignment="1" applyBorder="1" applyFont="1" applyNumberFormat="1">
      <alignment horizontal="center" shrinkToFit="0" vertical="center" wrapText="1"/>
    </xf>
    <xf borderId="11" fillId="0" fontId="6" numFmtId="0" xfId="0" applyBorder="1" applyFont="1"/>
    <xf borderId="12" fillId="3" fontId="8" numFmtId="164" xfId="0" applyAlignment="1" applyBorder="1" applyFont="1" applyNumberFormat="1">
      <alignment shrinkToFit="0" vertical="center" wrapText="1"/>
    </xf>
    <xf borderId="13" fillId="3" fontId="8" numFmtId="164" xfId="0" applyAlignment="1" applyBorder="1" applyFont="1" applyNumberFormat="1">
      <alignment shrinkToFit="0" vertical="center" wrapText="1"/>
    </xf>
    <xf borderId="14" fillId="3" fontId="8" numFmtId="164" xfId="0" applyAlignment="1" applyBorder="1" applyFont="1" applyNumberFormat="1">
      <alignment shrinkToFit="0" vertical="center" wrapText="1"/>
    </xf>
    <xf borderId="1" fillId="2" fontId="9" numFmtId="0" xfId="0" applyAlignment="1" applyBorder="1" applyFont="1">
      <alignment horizontal="left" shrinkToFit="0" wrapText="1"/>
    </xf>
    <xf borderId="8" fillId="3" fontId="8" numFmtId="164" xfId="0" applyAlignment="1" applyBorder="1" applyFont="1" applyNumberFormat="1">
      <alignment shrinkToFit="0" vertical="center" wrapText="1"/>
    </xf>
    <xf borderId="9" fillId="3" fontId="8" numFmtId="164" xfId="0" applyAlignment="1" applyBorder="1" applyFont="1" applyNumberFormat="1">
      <alignment horizontal="center" shrinkToFit="0" vertical="center" wrapText="1"/>
    </xf>
    <xf borderId="1" fillId="2" fontId="9" numFmtId="0" xfId="0" applyBorder="1" applyFont="1"/>
    <xf borderId="15" fillId="0" fontId="6" numFmtId="0" xfId="0" applyBorder="1" applyFont="1"/>
    <xf borderId="1" fillId="2" fontId="10" numFmtId="0" xfId="0" applyBorder="1" applyFont="1"/>
    <xf borderId="1" fillId="2" fontId="11" numFmtId="0" xfId="0" applyBorder="1" applyFont="1"/>
    <xf borderId="16" fillId="4" fontId="12" numFmtId="0" xfId="0" applyAlignment="1" applyBorder="1" applyFill="1" applyFont="1">
      <alignment horizontal="center" vertical="center"/>
    </xf>
    <xf borderId="8" fillId="4" fontId="13" numFmtId="0" xfId="0" applyAlignment="1" applyBorder="1" applyFont="1">
      <alignment vertical="center"/>
    </xf>
    <xf borderId="13" fillId="4" fontId="13" numFmtId="0" xfId="0" applyAlignment="1" applyBorder="1" applyFont="1">
      <alignment vertical="center"/>
    </xf>
    <xf borderId="14" fillId="4" fontId="13" numFmtId="0" xfId="0" applyAlignment="1" applyBorder="1" applyFont="1">
      <alignment vertical="center"/>
    </xf>
    <xf borderId="8" fillId="5" fontId="14" numFmtId="164" xfId="0" applyAlignment="1" applyBorder="1" applyFill="1" applyFont="1" applyNumberFormat="1">
      <alignment vertical="center"/>
    </xf>
    <xf borderId="1" fillId="2" fontId="11" numFmtId="0" xfId="0" applyAlignment="1" applyBorder="1" applyFont="1">
      <alignment shrinkToFit="0" vertical="center" wrapText="1"/>
    </xf>
    <xf borderId="0" fillId="0" fontId="13" numFmtId="0" xfId="0" applyAlignment="1" applyFont="1">
      <alignment shrinkToFit="0" wrapText="1"/>
    </xf>
    <xf borderId="0" fillId="0" fontId="13" numFmtId="0" xfId="0" applyAlignment="1" applyFont="1">
      <alignment horizontal="center"/>
    </xf>
    <xf borderId="0" fillId="0" fontId="15" numFmtId="0" xfId="0" applyFont="1"/>
    <xf borderId="0" fillId="0" fontId="16" numFmtId="0" xfId="0" applyFont="1"/>
    <xf borderId="1" fillId="2" fontId="0" numFmtId="0" xfId="0" applyBorder="1" applyFont="1"/>
    <xf borderId="0" fillId="0" fontId="16" numFmtId="0" xfId="0" applyAlignment="1" applyFont="1">
      <alignment horizontal="center"/>
    </xf>
    <xf borderId="17" fillId="4" fontId="12" numFmtId="0" xfId="0" applyAlignment="1" applyBorder="1" applyFont="1">
      <alignment horizontal="center" vertical="center"/>
    </xf>
    <xf borderId="18" fillId="6" fontId="17" numFmtId="0" xfId="0" applyAlignment="1" applyBorder="1" applyFill="1" applyFont="1">
      <alignment horizontal="center"/>
    </xf>
    <xf borderId="9" fillId="5" fontId="18" numFmtId="164" xfId="0" applyAlignment="1" applyBorder="1" applyFont="1" applyNumberFormat="1">
      <alignment horizontal="center" vertical="center"/>
    </xf>
    <xf borderId="19" fillId="3" fontId="19" numFmtId="0" xfId="0" applyAlignment="1" applyBorder="1" applyFont="1">
      <alignment horizontal="center" shrinkToFit="0" vertical="center" wrapText="1"/>
    </xf>
    <xf borderId="20" fillId="0" fontId="6" numFmtId="0" xfId="0" applyBorder="1" applyFont="1"/>
    <xf borderId="21" fillId="0" fontId="6" numFmtId="0" xfId="0" applyBorder="1" applyFont="1"/>
    <xf borderId="22" fillId="0" fontId="6" numFmtId="0" xfId="0" applyBorder="1" applyFont="1"/>
    <xf borderId="23" fillId="0" fontId="6" numFmtId="0" xfId="0" applyBorder="1" applyFont="1"/>
    <xf borderId="0" fillId="0" fontId="13" numFmtId="0" xfId="0" applyAlignment="1" applyFont="1">
      <alignment vertical="top"/>
    </xf>
    <xf borderId="16" fillId="7" fontId="12" numFmtId="0" xfId="0" applyAlignment="1" applyBorder="1" applyFill="1" applyFont="1">
      <alignment horizontal="center" vertical="center"/>
    </xf>
    <xf borderId="8" fillId="7" fontId="13" numFmtId="0" xfId="0" applyAlignment="1" applyBorder="1" applyFont="1">
      <alignment vertical="center"/>
    </xf>
    <xf borderId="24" fillId="5" fontId="11" numFmtId="0" xfId="0" applyAlignment="1" applyBorder="1" applyFont="1">
      <alignment vertical="center"/>
    </xf>
    <xf borderId="13" fillId="7" fontId="13" numFmtId="0" xfId="0" applyAlignment="1" applyBorder="1" applyFont="1">
      <alignment vertical="center"/>
    </xf>
    <xf borderId="25" fillId="5" fontId="11" numFmtId="0" xfId="0" applyAlignment="1" applyBorder="1" applyFont="1">
      <alignment vertical="center"/>
    </xf>
    <xf borderId="26" fillId="5" fontId="11" numFmtId="0" xfId="0" applyAlignment="1" applyBorder="1" applyFont="1">
      <alignment vertical="center"/>
    </xf>
    <xf borderId="0" fillId="0" fontId="15" numFmtId="0" xfId="0" applyAlignment="1" applyFont="1">
      <alignment vertical="top"/>
    </xf>
    <xf borderId="24" fillId="4" fontId="20" numFmtId="0" xfId="0" applyBorder="1" applyFont="1"/>
    <xf borderId="27" fillId="0" fontId="13" numFmtId="0" xfId="0" applyAlignment="1" applyBorder="1" applyFont="1">
      <alignment horizontal="left" vertical="top"/>
    </xf>
    <xf borderId="28" fillId="0" fontId="6" numFmtId="0" xfId="0" applyBorder="1" applyFont="1"/>
    <xf borderId="29" fillId="0" fontId="6" numFmtId="0" xfId="0" applyBorder="1" applyFont="1"/>
    <xf borderId="14" fillId="7" fontId="13" numFmtId="0" xfId="0" applyAlignment="1" applyBorder="1" applyFont="1">
      <alignment vertical="center"/>
    </xf>
    <xf borderId="17" fillId="7" fontId="12" numFmtId="0" xfId="0" applyAlignment="1" applyBorder="1" applyFont="1">
      <alignment horizontal="center" vertical="center"/>
    </xf>
    <xf borderId="30" fillId="0" fontId="21" numFmtId="0" xfId="0" applyAlignment="1" applyBorder="1" applyFont="1">
      <alignment horizontal="left"/>
    </xf>
    <xf borderId="31" fillId="0" fontId="6" numFmtId="0" xfId="0" applyBorder="1" applyFont="1"/>
    <xf borderId="32" fillId="0" fontId="6" numFmtId="0" xfId="0" applyBorder="1" applyFont="1"/>
    <xf borderId="25" fillId="4" fontId="22" numFmtId="0" xfId="0" applyBorder="1" applyFont="1"/>
    <xf borderId="33" fillId="0" fontId="13" numFmtId="0" xfId="0" applyBorder="1" applyFont="1"/>
    <xf borderId="34" fillId="0" fontId="13" numFmtId="0" xfId="0" applyBorder="1" applyFont="1"/>
    <xf borderId="35" fillId="0" fontId="13" numFmtId="0" xfId="0" applyBorder="1" applyFont="1"/>
    <xf borderId="33" fillId="0" fontId="13" numFmtId="0" xfId="0" applyAlignment="1" applyBorder="1" applyFont="1">
      <alignment vertical="top"/>
    </xf>
    <xf borderId="25" fillId="4" fontId="0" numFmtId="0" xfId="0" applyBorder="1" applyFont="1"/>
    <xf borderId="34" fillId="0" fontId="13" numFmtId="0" xfId="0" applyAlignment="1" applyBorder="1" applyFont="1">
      <alignment vertical="top"/>
    </xf>
    <xf borderId="35" fillId="0" fontId="13" numFmtId="0" xfId="0" applyAlignment="1" applyBorder="1" applyFont="1">
      <alignment vertical="top"/>
    </xf>
    <xf borderId="36" fillId="0" fontId="13" numFmtId="0" xfId="0" applyBorder="1" applyFont="1"/>
    <xf borderId="37" fillId="0" fontId="13" numFmtId="0" xfId="0" applyBorder="1" applyFont="1"/>
    <xf borderId="38" fillId="0" fontId="13" numFmtId="0" xfId="0" applyBorder="1" applyFont="1"/>
    <xf borderId="0" fillId="0" fontId="15" numFmtId="0" xfId="0" applyAlignment="1" applyFont="1">
      <alignment horizontal="center" vertical="center"/>
    </xf>
    <xf borderId="1" fillId="2" fontId="1" numFmtId="165" xfId="0" applyBorder="1" applyFont="1" applyNumberFormat="1"/>
    <xf borderId="9" fillId="8" fontId="11" numFmtId="0" xfId="0" applyAlignment="1" applyBorder="1" applyFill="1" applyFont="1">
      <alignment horizontal="center" vertical="center"/>
    </xf>
    <xf borderId="39" fillId="8" fontId="11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vertical="center"/>
    </xf>
    <xf borderId="40" fillId="9" fontId="7" numFmtId="0" xfId="0" applyAlignment="1" applyBorder="1" applyFill="1" applyFont="1">
      <alignment horizontal="center" textRotation="90" vertical="center"/>
    </xf>
    <xf borderId="40" fillId="10" fontId="23" numFmtId="0" xfId="0" applyAlignment="1" applyBorder="1" applyFill="1" applyFont="1">
      <alignment horizontal="center" shrinkToFit="0" vertical="center" wrapText="1"/>
    </xf>
    <xf borderId="8" fillId="10" fontId="13" numFmtId="0" xfId="0" applyAlignment="1" applyBorder="1" applyFont="1">
      <alignment horizontal="left" shrinkToFit="0" vertical="center" wrapText="1"/>
    </xf>
    <xf borderId="17" fillId="7" fontId="12" numFmtId="164" xfId="0" applyAlignment="1" applyBorder="1" applyFont="1" applyNumberFormat="1">
      <alignment vertical="center"/>
    </xf>
    <xf borderId="34" fillId="5" fontId="13" numFmtId="0" xfId="0" applyAlignment="1" applyBorder="1" applyFont="1">
      <alignment horizontal="center" shrinkToFit="0" vertical="center" wrapText="1"/>
    </xf>
    <xf borderId="41" fillId="5" fontId="13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vertical="center"/>
    </xf>
    <xf borderId="42" fillId="3" fontId="11" numFmtId="0" xfId="0" applyAlignment="1" applyBorder="1" applyFont="1">
      <alignment horizontal="center" shrinkToFit="0" vertical="center" wrapText="1"/>
    </xf>
    <xf borderId="43" fillId="0" fontId="6" numFmtId="0" xfId="0" applyBorder="1" applyFont="1"/>
    <xf borderId="44" fillId="3" fontId="11" numFmtId="4" xfId="0" applyAlignment="1" applyBorder="1" applyFont="1" applyNumberFormat="1">
      <alignment horizontal="center" vertical="center"/>
    </xf>
    <xf borderId="44" fillId="3" fontId="11" numFmtId="4" xfId="0" applyAlignment="1" applyBorder="1" applyFont="1" applyNumberFormat="1">
      <alignment horizontal="center" shrinkToFit="0" vertical="center" wrapText="1"/>
    </xf>
    <xf borderId="8" fillId="7" fontId="12" numFmtId="164" xfId="0" applyAlignment="1" applyBorder="1" applyFont="1" applyNumberFormat="1">
      <alignment vertical="center"/>
    </xf>
    <xf borderId="13" fillId="7" fontId="12" numFmtId="164" xfId="0" applyAlignment="1" applyBorder="1" applyFont="1" applyNumberFormat="1">
      <alignment vertical="center"/>
    </xf>
    <xf borderId="14" fillId="7" fontId="12" numFmtId="164" xfId="0" applyAlignment="1" applyBorder="1" applyFont="1" applyNumberFormat="1">
      <alignment vertical="center"/>
    </xf>
    <xf borderId="45" fillId="0" fontId="6" numFmtId="0" xfId="0" applyBorder="1" applyFont="1"/>
    <xf borderId="9" fillId="5" fontId="24" numFmtId="166" xfId="0" applyAlignment="1" applyBorder="1" applyFont="1" applyNumberFormat="1">
      <alignment horizontal="center" vertical="center"/>
    </xf>
    <xf borderId="46" fillId="0" fontId="6" numFmtId="0" xfId="0" applyBorder="1" applyFont="1"/>
    <xf borderId="33" fillId="2" fontId="14" numFmtId="9" xfId="0" applyAlignment="1" applyBorder="1" applyFont="1" applyNumberFormat="1">
      <alignment horizontal="left" shrinkToFit="0" vertical="center" wrapText="1"/>
    </xf>
    <xf borderId="17" fillId="10" fontId="23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vertical="center"/>
    </xf>
    <xf borderId="47" fillId="5" fontId="11" numFmtId="4" xfId="0" applyAlignment="1" applyBorder="1" applyFont="1" applyNumberFormat="1">
      <alignment horizontal="center" vertical="center"/>
    </xf>
    <xf borderId="5" fillId="3" fontId="8" numFmtId="164" xfId="0" applyAlignment="1" applyBorder="1" applyFont="1" applyNumberFormat="1">
      <alignment horizontal="center" shrinkToFit="0" vertical="center" wrapText="1"/>
    </xf>
    <xf borderId="44" fillId="3" fontId="11" numFmtId="9" xfId="0" applyAlignment="1" applyBorder="1" applyFont="1" applyNumberFormat="1">
      <alignment horizontal="center" vertical="center"/>
    </xf>
    <xf borderId="8" fillId="3" fontId="17" numFmtId="164" xfId="0" applyAlignment="1" applyBorder="1" applyFont="1" applyNumberFormat="1">
      <alignment horizontal="center" shrinkToFit="0" vertical="center" wrapText="1"/>
    </xf>
    <xf borderId="13" fillId="3" fontId="17" numFmtId="164" xfId="0" applyAlignment="1" applyBorder="1" applyFont="1" applyNumberFormat="1">
      <alignment horizontal="center" shrinkToFit="0" vertical="center" wrapText="1"/>
    </xf>
    <xf borderId="14" fillId="3" fontId="17" numFmtId="164" xfId="0" applyAlignment="1" applyBorder="1" applyFont="1" applyNumberFormat="1">
      <alignment horizontal="center" shrinkToFit="0" vertical="center" wrapText="1"/>
    </xf>
    <xf borderId="48" fillId="11" fontId="25" numFmtId="0" xfId="0" applyAlignment="1" applyBorder="1" applyFill="1" applyFont="1">
      <alignment horizontal="center" shrinkToFit="0" vertical="center" wrapText="1"/>
    </xf>
    <xf borderId="48" fillId="4" fontId="12" numFmtId="0" xfId="0" applyAlignment="1" applyBorder="1" applyFont="1">
      <alignment horizontal="center" vertical="center"/>
    </xf>
    <xf borderId="49" fillId="0" fontId="6" numFmtId="0" xfId="0" applyBorder="1" applyFont="1"/>
    <xf borderId="50" fillId="0" fontId="6" numFmtId="0" xfId="0" applyBorder="1" applyFont="1"/>
    <xf borderId="51" fillId="0" fontId="6" numFmtId="0" xfId="0" applyBorder="1" applyFont="1"/>
    <xf borderId="10" fillId="9" fontId="7" numFmtId="0" xfId="0" applyAlignment="1" applyBorder="1" applyFont="1">
      <alignment horizontal="center" vertical="center"/>
    </xf>
    <xf borderId="52" fillId="0" fontId="6" numFmtId="0" xfId="0" applyBorder="1" applyFont="1"/>
    <xf borderId="53" fillId="0" fontId="6" numFmtId="0" xfId="0" applyBorder="1" applyFont="1"/>
    <xf borderId="54" fillId="0" fontId="6" numFmtId="0" xfId="0" applyBorder="1" applyFont="1"/>
    <xf borderId="55" fillId="0" fontId="6" numFmtId="0" xfId="0" applyBorder="1" applyFont="1"/>
    <xf borderId="56" fillId="3" fontId="11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shrinkToFit="0" vertical="center" wrapText="1"/>
    </xf>
    <xf borderId="17" fillId="3" fontId="7" numFmtId="0" xfId="0" applyAlignment="1" applyBorder="1" applyFont="1">
      <alignment horizontal="center" shrinkToFit="0" vertical="center" wrapText="1"/>
    </xf>
    <xf borderId="17" fillId="3" fontId="17" numFmtId="164" xfId="0" applyAlignment="1" applyBorder="1" applyFont="1" applyNumberFormat="1">
      <alignment shrinkToFit="0" wrapText="1"/>
    </xf>
    <xf borderId="57" fillId="0" fontId="6" numFmtId="0" xfId="0" applyBorder="1" applyFont="1"/>
    <xf borderId="58" fillId="0" fontId="6" numFmtId="0" xfId="0" applyBorder="1" applyFont="1"/>
    <xf borderId="59" fillId="0" fontId="6" numFmtId="0" xfId="0" applyBorder="1" applyFont="1"/>
    <xf borderId="60" fillId="0" fontId="6" numFmtId="0" xfId="0" applyBorder="1" applyFont="1"/>
    <xf borderId="33" fillId="5" fontId="11" numFmtId="164" xfId="0" applyAlignment="1" applyBorder="1" applyFont="1" applyNumberFormat="1">
      <alignment horizontal="left" shrinkToFit="0" vertical="center" wrapText="1"/>
    </xf>
    <xf borderId="61" fillId="3" fontId="7" numFmtId="164" xfId="0" applyAlignment="1" applyBorder="1" applyFont="1" applyNumberFormat="1">
      <alignment horizontal="center" shrinkToFit="0" vertical="center" wrapText="1"/>
    </xf>
    <xf borderId="62" fillId="0" fontId="6" numFmtId="0" xfId="0" applyBorder="1" applyFont="1"/>
    <xf borderId="63" fillId="0" fontId="6" numFmtId="0" xfId="0" applyBorder="1" applyFont="1"/>
    <xf borderId="64" fillId="4" fontId="11" numFmtId="10" xfId="0" applyAlignment="1" applyBorder="1" applyFont="1" applyNumberFormat="1">
      <alignment horizontal="center" vertical="center"/>
    </xf>
    <xf borderId="65" fillId="3" fontId="7" numFmtId="164" xfId="0" applyAlignment="1" applyBorder="1" applyFont="1" applyNumberFormat="1">
      <alignment shrinkToFit="0" vertical="center" wrapText="1"/>
    </xf>
    <xf borderId="66" fillId="3" fontId="7" numFmtId="164" xfId="0" applyAlignment="1" applyBorder="1" applyFont="1" applyNumberFormat="1">
      <alignment horizontal="center" shrinkToFit="0" vertical="center" wrapText="1"/>
    </xf>
    <xf borderId="67" fillId="3" fontId="7" numFmtId="164" xfId="0" applyAlignment="1" applyBorder="1" applyFont="1" applyNumberFormat="1">
      <alignment horizontal="center" shrinkToFit="0" vertical="center" wrapText="1"/>
    </xf>
    <xf borderId="68" fillId="0" fontId="6" numFmtId="0" xfId="0" applyBorder="1" applyFont="1"/>
    <xf borderId="17" fillId="3" fontId="17" numFmtId="164" xfId="0" applyAlignment="1" applyBorder="1" applyFont="1" applyNumberFormat="1">
      <alignment shrinkToFit="0" vertical="center" wrapText="1"/>
    </xf>
    <xf borderId="17" fillId="3" fontId="17" numFmtId="10" xfId="0" applyAlignment="1" applyBorder="1" applyFont="1" applyNumberFormat="1">
      <alignment shrinkToFit="0" wrapText="1"/>
    </xf>
    <xf borderId="10" fillId="3" fontId="17" numFmtId="164" xfId="0" applyAlignment="1" applyBorder="1" applyFont="1" applyNumberFormat="1">
      <alignment horizontal="center" shrinkToFit="0" vertical="center" wrapText="1"/>
    </xf>
    <xf borderId="13" fillId="5" fontId="19" numFmtId="164" xfId="0" applyAlignment="1" applyBorder="1" applyFont="1" applyNumberFormat="1">
      <alignment vertical="center"/>
    </xf>
    <xf borderId="9" fillId="7" fontId="13" numFmtId="0" xfId="0" applyAlignment="1" applyBorder="1" applyFont="1">
      <alignment horizontal="left" vertical="center"/>
    </xf>
    <xf borderId="9" fillId="3" fontId="17" numFmtId="164" xfId="0" applyAlignment="1" applyBorder="1" applyFont="1" applyNumberFormat="1">
      <alignment horizontal="center" shrinkToFit="0" wrapText="1"/>
    </xf>
    <xf borderId="17" fillId="3" fontId="8" numFmtId="0" xfId="0" applyAlignment="1" applyBorder="1" applyFont="1">
      <alignment horizontal="center" shrinkToFit="0" vertical="center" wrapText="1"/>
    </xf>
    <xf borderId="17" fillId="3" fontId="26" numFmtId="10" xfId="0" applyAlignment="1" applyBorder="1" applyFont="1" applyNumberFormat="1">
      <alignment shrinkToFit="0" vertical="center" wrapText="1"/>
    </xf>
    <xf borderId="9" fillId="4" fontId="13" numFmtId="0" xfId="0" applyAlignment="1" applyBorder="1" applyFont="1">
      <alignment horizontal="left" vertical="center"/>
    </xf>
    <xf borderId="17" fillId="3" fontId="17" numFmtId="2" xfId="0" applyAlignment="1" applyBorder="1" applyFont="1" applyNumberFormat="1">
      <alignment shrinkToFit="0" vertical="center" wrapText="1"/>
    </xf>
    <xf borderId="24" fillId="3" fontId="11" numFmtId="0" xfId="0" applyAlignment="1" applyBorder="1" applyFont="1">
      <alignment horizontal="center" shrinkToFit="0" vertical="center" wrapText="1"/>
    </xf>
    <xf borderId="33" fillId="12" fontId="14" numFmtId="164" xfId="0" applyAlignment="1" applyBorder="1" applyFill="1" applyFont="1" applyNumberFormat="1">
      <alignment horizontal="left" shrinkToFit="0" vertical="center" wrapText="1"/>
    </xf>
    <xf borderId="69" fillId="7" fontId="11" numFmtId="10" xfId="0" applyAlignment="1" applyBorder="1" applyFont="1" applyNumberFormat="1">
      <alignment horizontal="center" vertical="center"/>
    </xf>
    <xf borderId="9" fillId="3" fontId="17" numFmtId="10" xfId="0" applyAlignment="1" applyBorder="1" applyFont="1" applyNumberFormat="1">
      <alignment horizontal="center" shrinkToFit="0" wrapText="1"/>
    </xf>
    <xf borderId="17" fillId="3" fontId="26" numFmtId="2" xfId="0" applyAlignment="1" applyBorder="1" applyFont="1" applyNumberFormat="1">
      <alignment shrinkToFit="0" vertical="center" wrapText="1"/>
    </xf>
    <xf borderId="34" fillId="13" fontId="14" numFmtId="0" xfId="0" applyAlignment="1" applyBorder="1" applyFill="1" applyFont="1">
      <alignment horizontal="center" shrinkToFit="0" vertical="center" wrapText="1"/>
    </xf>
    <xf borderId="33" fillId="2" fontId="21" numFmtId="164" xfId="0" applyAlignment="1" applyBorder="1" applyFont="1" applyNumberFormat="1">
      <alignment horizontal="left" shrinkToFit="0" vertical="center" wrapText="1"/>
    </xf>
    <xf borderId="9" fillId="3" fontId="17" numFmtId="9" xfId="0" applyAlignment="1" applyBorder="1" applyFont="1" applyNumberFormat="1">
      <alignment horizontal="center" shrinkToFit="0" wrapText="1"/>
    </xf>
    <xf borderId="70" fillId="13" fontId="19" numFmtId="10" xfId="0" applyAlignment="1" applyBorder="1" applyFont="1" applyNumberFormat="1">
      <alignment horizontal="center" vertical="center"/>
    </xf>
    <xf borderId="71" fillId="3" fontId="7" numFmtId="0" xfId="0" applyAlignment="1" applyBorder="1" applyFont="1">
      <alignment horizontal="center" shrinkToFit="0" vertical="center" wrapText="1"/>
    </xf>
    <xf borderId="72" fillId="0" fontId="6" numFmtId="0" xfId="0" applyBorder="1" applyFont="1"/>
    <xf borderId="73" fillId="3" fontId="11" numFmtId="4" xfId="0" applyAlignment="1" applyBorder="1" applyFont="1" applyNumberFormat="1">
      <alignment horizontal="center" vertical="center"/>
    </xf>
    <xf borderId="9" fillId="5" fontId="19" numFmtId="164" xfId="0" applyAlignment="1" applyBorder="1" applyFont="1" applyNumberFormat="1">
      <alignment horizontal="center" vertical="center"/>
    </xf>
    <xf borderId="42" fillId="14" fontId="27" numFmtId="0" xfId="0" applyAlignment="1" applyBorder="1" applyFill="1" applyFont="1">
      <alignment horizontal="center"/>
    </xf>
    <xf borderId="74" fillId="3" fontId="9" numFmtId="0" xfId="0" applyAlignment="1" applyBorder="1" applyFont="1">
      <alignment vertical="center"/>
    </xf>
    <xf borderId="74" fillId="3" fontId="28" numFmtId="0" xfId="0" applyAlignment="1" applyBorder="1" applyFont="1">
      <alignment vertical="center"/>
    </xf>
    <xf borderId="44" fillId="15" fontId="29" numFmtId="167" xfId="0" applyAlignment="1" applyBorder="1" applyFill="1" applyFont="1" applyNumberFormat="1">
      <alignment horizontal="center" vertical="center"/>
    </xf>
    <xf borderId="74" fillId="3" fontId="1" numFmtId="0" xfId="0" applyAlignment="1" applyBorder="1" applyFont="1">
      <alignment vertical="center"/>
    </xf>
    <xf borderId="9" fillId="3" fontId="26" numFmtId="10" xfId="0" applyAlignment="1" applyBorder="1" applyFont="1" applyNumberFormat="1">
      <alignment horizontal="center" shrinkToFit="0" vertical="center" wrapText="1"/>
    </xf>
    <xf borderId="75" fillId="3" fontId="9" numFmtId="0" xfId="0" applyAlignment="1" applyBorder="1" applyFont="1">
      <alignment vertical="center"/>
    </xf>
    <xf borderId="1" fillId="3" fontId="9" numFmtId="0" xfId="0" applyAlignment="1" applyBorder="1" applyFont="1">
      <alignment vertical="center"/>
    </xf>
    <xf borderId="1" fillId="3" fontId="1" numFmtId="0" xfId="0" applyAlignment="1" applyBorder="1" applyFont="1">
      <alignment horizontal="left"/>
    </xf>
    <xf borderId="9" fillId="3" fontId="17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left" vertical="center"/>
    </xf>
    <xf borderId="44" fillId="15" fontId="29" numFmtId="167" xfId="0" applyBorder="1" applyFont="1" applyNumberFormat="1"/>
    <xf borderId="9" fillId="3" fontId="26" numFmtId="2" xfId="0" applyAlignment="1" applyBorder="1" applyFont="1" applyNumberFormat="1">
      <alignment horizontal="center" shrinkToFit="0" vertical="center" wrapText="1"/>
    </xf>
    <xf borderId="1" fillId="3" fontId="9" numFmtId="0" xfId="0" applyBorder="1" applyFont="1"/>
    <xf borderId="76" fillId="3" fontId="9" numFmtId="0" xfId="0" applyBorder="1" applyFont="1"/>
    <xf borderId="73" fillId="15" fontId="29" numFmtId="10" xfId="0" applyBorder="1" applyFont="1" applyNumberFormat="1"/>
    <xf borderId="1" fillId="3" fontId="1" numFmtId="0" xfId="0" applyBorder="1" applyFont="1"/>
    <xf quotePrefix="1" borderId="74" fillId="3" fontId="9" numFmtId="0" xfId="0" applyBorder="1" applyFont="1"/>
    <xf borderId="74" fillId="3" fontId="9" numFmtId="0" xfId="0" applyBorder="1" applyFont="1"/>
    <xf borderId="9" fillId="3" fontId="17" numFmtId="2" xfId="0" applyAlignment="1" applyBorder="1" applyFont="1" applyNumberFormat="1">
      <alignment horizontal="center" shrinkToFit="0" vertical="center" wrapText="1"/>
    </xf>
    <xf borderId="44" fillId="15" fontId="29" numFmtId="168" xfId="0" applyBorder="1" applyFont="1" applyNumberFormat="1"/>
    <xf borderId="77" fillId="3" fontId="1" numFmtId="0" xfId="0" applyBorder="1" applyFont="1"/>
    <xf borderId="39" fillId="3" fontId="7" numFmtId="0" xfId="0" applyAlignment="1" applyBorder="1" applyFont="1">
      <alignment horizontal="center" shrinkToFit="0" vertical="center" wrapText="1"/>
    </xf>
    <xf borderId="78" fillId="3" fontId="9" numFmtId="0" xfId="0" applyBorder="1" applyFont="1"/>
    <xf borderId="67" fillId="4" fontId="13" numFmtId="0" xfId="0" applyAlignment="1" applyBorder="1" applyFont="1">
      <alignment horizontal="left" vertical="center"/>
    </xf>
    <xf borderId="79" fillId="3" fontId="9" numFmtId="0" xfId="0" applyBorder="1" applyFont="1"/>
    <xf borderId="79" fillId="3" fontId="1" numFmtId="0" xfId="0" applyBorder="1" applyFont="1"/>
    <xf borderId="79" fillId="3" fontId="1" numFmtId="0" xfId="0" applyAlignment="1" applyBorder="1" applyFont="1">
      <alignment horizontal="left"/>
    </xf>
    <xf borderId="80" fillId="3" fontId="1" numFmtId="0" xfId="0" applyBorder="1" applyFont="1"/>
    <xf borderId="18" fillId="15" fontId="29" numFmtId="168" xfId="0" applyAlignment="1" applyBorder="1" applyFont="1" applyNumberFormat="1">
      <alignment horizontal="center"/>
    </xf>
    <xf borderId="81" fillId="0" fontId="6" numFmtId="0" xfId="0" applyBorder="1" applyFont="1"/>
    <xf borderId="75" fillId="3" fontId="9" numFmtId="168" xfId="0" applyBorder="1" applyFont="1" applyNumberFormat="1"/>
    <xf borderId="42" fillId="15" fontId="29" numFmtId="168" xfId="0" applyAlignment="1" applyBorder="1" applyFont="1" applyNumberFormat="1">
      <alignment horizontal="center"/>
    </xf>
    <xf borderId="77" fillId="15" fontId="29" numFmtId="168" xfId="0" applyAlignment="1" applyBorder="1" applyFont="1" applyNumberFormat="1">
      <alignment horizontal="center"/>
    </xf>
    <xf borderId="33" fillId="12" fontId="11" numFmtId="164" xfId="0" applyAlignment="1" applyBorder="1" applyFont="1" applyNumberFormat="1">
      <alignment horizontal="left" shrinkToFit="0" vertical="center" wrapText="1"/>
    </xf>
    <xf borderId="69" fillId="16" fontId="11" numFmtId="10" xfId="0" applyAlignment="1" applyBorder="1" applyFill="1" applyFont="1" applyNumberFormat="1">
      <alignment horizontal="center" vertical="center"/>
    </xf>
    <xf borderId="70" fillId="3" fontId="21" numFmtId="0" xfId="0" applyAlignment="1" applyBorder="1" applyFont="1">
      <alignment horizontal="center" shrinkToFit="0" vertical="center" wrapText="1"/>
    </xf>
    <xf borderId="75" fillId="3" fontId="9" numFmtId="0" xfId="0" applyBorder="1" applyFont="1"/>
    <xf borderId="44" fillId="15" fontId="30" numFmtId="4" xfId="0" applyBorder="1" applyFont="1" applyNumberFormat="1"/>
    <xf borderId="44" fillId="5" fontId="20" numFmtId="166" xfId="0" applyAlignment="1" applyBorder="1" applyFont="1" applyNumberFormat="1">
      <alignment horizontal="center"/>
    </xf>
    <xf borderId="44" fillId="15" fontId="29" numFmtId="168" xfId="0" applyAlignment="1" applyBorder="1" applyFont="1" applyNumberFormat="1">
      <alignment horizontal="center" vertical="center"/>
    </xf>
    <xf borderId="44" fillId="15" fontId="30" numFmtId="10" xfId="0" applyAlignment="1" applyBorder="1" applyFont="1" applyNumberFormat="1">
      <alignment horizontal="center"/>
    </xf>
    <xf borderId="74" fillId="3" fontId="9" numFmtId="0" xfId="0" applyAlignment="1" applyBorder="1" applyFont="1">
      <alignment horizontal="left"/>
    </xf>
    <xf borderId="36" fillId="7" fontId="12" numFmtId="0" xfId="0" applyAlignment="1" applyBorder="1" applyFont="1">
      <alignment horizontal="left" shrinkToFit="0" vertical="center" wrapText="1"/>
    </xf>
    <xf borderId="82" fillId="0" fontId="6" numFmtId="0" xfId="0" applyBorder="1" applyFont="1"/>
    <xf borderId="18" fillId="15" fontId="30" numFmtId="10" xfId="0" applyAlignment="1" applyBorder="1" applyFont="1" applyNumberFormat="1">
      <alignment horizontal="center"/>
    </xf>
    <xf borderId="1" fillId="3" fontId="9" numFmtId="0" xfId="0" applyAlignment="1" applyBorder="1" applyFont="1">
      <alignment horizontal="left"/>
    </xf>
    <xf borderId="47" fillId="12" fontId="11" numFmtId="164" xfId="0" applyAlignment="1" applyBorder="1" applyFont="1" applyNumberFormat="1">
      <alignment horizontal="center" vertical="center"/>
    </xf>
    <xf borderId="1" fillId="2" fontId="0" numFmtId="49" xfId="0" applyAlignment="1" applyBorder="1" applyFont="1" applyNumberFormat="1">
      <alignment vertical="top"/>
    </xf>
    <xf borderId="1" fillId="2" fontId="31" numFmtId="0" xfId="0" applyAlignment="1" applyBorder="1" applyFont="1">
      <alignment horizontal="left" shrinkToFit="0" vertical="center" wrapText="1"/>
    </xf>
    <xf borderId="1" fillId="2" fontId="31" numFmtId="0" xfId="0" applyAlignment="1" applyBorder="1" applyFont="1">
      <alignment vertical="center"/>
    </xf>
    <xf borderId="78" fillId="3" fontId="0" numFmtId="0" xfId="0" applyBorder="1" applyFont="1"/>
    <xf borderId="79" fillId="3" fontId="0" numFmtId="0" xfId="0" applyBorder="1" applyFont="1"/>
    <xf borderId="44" fillId="15" fontId="20" numFmtId="164" xfId="0" applyAlignment="1" applyBorder="1" applyFont="1" applyNumberFormat="1">
      <alignment shrinkToFit="0" wrapText="1"/>
    </xf>
    <xf borderId="24" fillId="3" fontId="7" numFmtId="0" xfId="0" applyAlignment="1" applyBorder="1" applyFont="1">
      <alignment horizontal="center" shrinkToFit="0" vertical="center" wrapText="1"/>
    </xf>
    <xf borderId="18" fillId="3" fontId="32" numFmtId="4" xfId="0" applyAlignment="1" applyBorder="1" applyFont="1" applyNumberFormat="1">
      <alignment horizontal="center" vertical="center"/>
    </xf>
    <xf borderId="83" fillId="0" fontId="6" numFmtId="0" xfId="0" applyBorder="1" applyFont="1"/>
    <xf borderId="8" fillId="3" fontId="7" numFmtId="0" xfId="0" applyAlignment="1" applyBorder="1" applyFont="1">
      <alignment horizontal="center" shrinkToFit="0" vertical="center" wrapText="1"/>
    </xf>
    <xf borderId="10" fillId="7" fontId="13" numFmtId="0" xfId="0" applyAlignment="1" applyBorder="1" applyFont="1">
      <alignment horizontal="left" vertical="center"/>
    </xf>
    <xf borderId="1" fillId="2" fontId="1" numFmtId="0" xfId="0" applyAlignment="1" applyBorder="1" applyFont="1">
      <alignment shrinkToFit="1" wrapText="0"/>
    </xf>
    <xf borderId="0" fillId="0" fontId="9" numFmtId="0" xfId="0" applyAlignment="1" applyFont="1">
      <alignment horizontal="left" shrinkToFit="0" wrapText="1"/>
    </xf>
    <xf borderId="0" fillId="0" fontId="9" numFmtId="0" xfId="0" applyFont="1"/>
    <xf borderId="9" fillId="4" fontId="21" numFmtId="0" xfId="0" applyAlignment="1" applyBorder="1" applyFont="1">
      <alignment horizontal="left" vertical="center"/>
    </xf>
    <xf borderId="9" fillId="3" fontId="17" numFmtId="164" xfId="0" applyAlignment="1" applyBorder="1" applyFont="1" applyNumberFormat="1">
      <alignment horizontal="center" shrinkToFit="0" vertical="center" wrapText="1"/>
    </xf>
    <xf borderId="84" fillId="15" fontId="29" numFmtId="167" xfId="0" applyAlignment="1" applyBorder="1" applyFont="1" applyNumberFormat="1">
      <alignment horizontal="center"/>
    </xf>
    <xf borderId="85" fillId="0" fontId="6" numFmtId="0" xfId="0" applyBorder="1" applyFont="1"/>
    <xf borderId="74" fillId="3" fontId="1" numFmtId="0" xfId="0" applyBorder="1" applyFont="1"/>
    <xf borderId="77" fillId="3" fontId="28" numFmtId="0" xfId="0" applyAlignment="1" applyBorder="1" applyFont="1">
      <alignment vertical="center"/>
    </xf>
    <xf borderId="1" fillId="12" fontId="0" numFmtId="0" xfId="0" applyBorder="1" applyFont="1"/>
    <xf borderId="1" fillId="15" fontId="29" numFmtId="167" xfId="0" applyBorder="1" applyFont="1" applyNumberFormat="1"/>
    <xf borderId="86" fillId="15" fontId="29" numFmtId="10" xfId="0" applyAlignment="1" applyBorder="1" applyFont="1" applyNumberFormat="1">
      <alignment horizontal="center"/>
    </xf>
    <xf borderId="87" fillId="0" fontId="6" numFmtId="0" xfId="0" applyBorder="1" applyFont="1"/>
    <xf borderId="24" fillId="14" fontId="27" numFmtId="0" xfId="0" applyAlignment="1" applyBorder="1" applyFont="1">
      <alignment horizontal="center"/>
    </xf>
    <xf borderId="25" fillId="3" fontId="9" numFmtId="0" xfId="0" applyBorder="1" applyFont="1"/>
    <xf borderId="25" fillId="12" fontId="0" numFmtId="0" xfId="0" applyBorder="1" applyFont="1"/>
    <xf borderId="25" fillId="12" fontId="0" numFmtId="167" xfId="0" applyBorder="1" applyFont="1" applyNumberFormat="1"/>
    <xf borderId="25" fillId="12" fontId="9" numFmtId="0" xfId="0" applyBorder="1" applyFont="1"/>
    <xf borderId="25" fillId="15" fontId="29" numFmtId="10" xfId="0" applyBorder="1" applyFont="1" applyNumberFormat="1"/>
    <xf borderId="26" fillId="12" fontId="0" numFmtId="0" xfId="0" applyBorder="1" applyFont="1"/>
    <xf quotePrefix="1" borderId="25" fillId="3" fontId="9" numFmtId="0" xfId="0" applyBorder="1" applyFont="1"/>
    <xf borderId="25" fillId="3" fontId="0" numFmtId="0" xfId="0" applyBorder="1" applyFont="1"/>
    <xf borderId="25" fillId="15" fontId="29" numFmtId="168" xfId="0" applyBorder="1" applyFont="1" applyNumberFormat="1"/>
    <xf borderId="25" fillId="12" fontId="29" numFmtId="168" xfId="0" applyBorder="1" applyFont="1" applyNumberFormat="1"/>
    <xf borderId="84" fillId="15" fontId="29" numFmtId="168" xfId="0" applyAlignment="1" applyBorder="1" applyFont="1" applyNumberFormat="1">
      <alignment horizontal="center"/>
    </xf>
    <xf borderId="78" fillId="12" fontId="0" numFmtId="0" xfId="0" applyBorder="1" applyFont="1"/>
    <xf borderId="79" fillId="3" fontId="9" numFmtId="168" xfId="0" applyBorder="1" applyFont="1" applyNumberFormat="1"/>
    <xf borderId="86" fillId="15" fontId="29" numFmtId="168" xfId="0" applyAlignment="1" applyBorder="1" applyFont="1" applyNumberFormat="1">
      <alignment horizontal="center"/>
    </xf>
    <xf borderId="79" fillId="3" fontId="9" numFmtId="9" xfId="0" applyBorder="1" applyFont="1" applyNumberFormat="1"/>
    <xf borderId="80" fillId="3" fontId="9" numFmtId="0" xfId="0" applyBorder="1" applyFont="1"/>
    <xf borderId="77" fillId="3" fontId="9" numFmtId="0" xfId="0" applyBorder="1" applyFont="1"/>
    <xf borderId="79" fillId="15" fontId="20" numFmtId="4" xfId="0" applyBorder="1" applyFont="1" applyNumberFormat="1"/>
    <xf borderId="79" fillId="12" fontId="0" numFmtId="0" xfId="0" applyBorder="1" applyFont="1"/>
    <xf borderId="86" fillId="5" fontId="20" numFmtId="166" xfId="0" applyAlignment="1" applyBorder="1" applyFont="1" applyNumberFormat="1">
      <alignment horizontal="center"/>
    </xf>
    <xf borderId="79" fillId="15" fontId="11" numFmtId="168" xfId="0" applyAlignment="1" applyBorder="1" applyFont="1" applyNumberFormat="1">
      <alignment vertical="center"/>
    </xf>
    <xf borderId="74" fillId="12" fontId="0" numFmtId="0" xfId="0" applyBorder="1" applyFont="1"/>
    <xf borderId="74" fillId="3" fontId="0" numFmtId="0" xfId="0" applyBorder="1" applyFont="1"/>
    <xf borderId="74" fillId="3" fontId="9" numFmtId="168" xfId="0" applyBorder="1" applyFont="1" applyNumberFormat="1"/>
    <xf borderId="77" fillId="3" fontId="9" numFmtId="168" xfId="0" applyBorder="1" applyFont="1" applyNumberFormat="1"/>
    <xf borderId="86" fillId="15" fontId="11" numFmtId="168" xfId="0" applyAlignment="1" applyBorder="1" applyFont="1" applyNumberFormat="1">
      <alignment horizontal="center"/>
    </xf>
    <xf borderId="80" fillId="12" fontId="0" numFmtId="0" xfId="0" applyBorder="1" applyFont="1"/>
    <xf borderId="78" fillId="12" fontId="1" numFmtId="0" xfId="0" applyBorder="1" applyFont="1"/>
    <xf borderId="86" fillId="15" fontId="11" numFmtId="167" xfId="0" applyAlignment="1" applyBorder="1" applyFont="1" applyNumberFormat="1">
      <alignment horizontal="center"/>
    </xf>
    <xf borderId="75" fillId="14" fontId="27" numFmtId="0" xfId="0" applyAlignment="1" applyBorder="1" applyFont="1">
      <alignment horizontal="center"/>
    </xf>
    <xf borderId="1" fillId="15" fontId="20" numFmtId="166" xfId="0" applyAlignment="1" applyBorder="1" applyFont="1" applyNumberFormat="1">
      <alignment horizontal="center"/>
    </xf>
    <xf borderId="1" fillId="3" fontId="0" numFmtId="0" xfId="0" applyBorder="1" applyFont="1"/>
    <xf borderId="78" fillId="3" fontId="0" numFmtId="0" xfId="0" applyAlignment="1" applyBorder="1" applyFont="1">
      <alignment horizontal="left"/>
    </xf>
    <xf borderId="86" fillId="15" fontId="11" numFmtId="166" xfId="0" applyAlignment="1" applyBorder="1" applyFont="1" applyNumberFormat="1">
      <alignment horizontal="center"/>
    </xf>
    <xf borderId="80" fillId="3" fontId="0" numFmtId="0" xfId="0" applyBorder="1" applyFont="1"/>
    <xf borderId="25" fillId="15" fontId="20" numFmtId="1" xfId="0" applyAlignment="1" applyBorder="1" applyFont="1" applyNumberFormat="1">
      <alignment horizontal="center"/>
    </xf>
    <xf borderId="25" fillId="3" fontId="9" numFmtId="1" xfId="0" applyBorder="1" applyFont="1" applyNumberFormat="1"/>
    <xf borderId="26" fillId="3" fontId="9" numFmtId="0" xfId="0" applyBorder="1" applyFont="1"/>
    <xf borderId="25" fillId="15" fontId="20" numFmtId="169" xfId="0" applyBorder="1" applyFont="1" applyNumberFormat="1"/>
    <xf borderId="25" fillId="3" fontId="9" numFmtId="0" xfId="0" applyAlignment="1" applyBorder="1" applyFont="1">
      <alignment horizontal="left"/>
    </xf>
    <xf borderId="25" fillId="12" fontId="20" numFmtId="169" xfId="0" applyBorder="1" applyFont="1" applyNumberFormat="1"/>
    <xf borderId="25" fillId="12" fontId="0" numFmtId="0" xfId="0" applyAlignment="1" applyBorder="1" applyFont="1">
      <alignment horizontal="left"/>
    </xf>
    <xf borderId="26" fillId="3" fontId="0" numFmtId="0" xfId="0" applyAlignment="1" applyBorder="1" applyFont="1">
      <alignment horizontal="left"/>
    </xf>
    <xf borderId="25" fillId="15" fontId="20" numFmtId="10" xfId="0" applyAlignment="1" applyBorder="1" applyFont="1" applyNumberFormat="1">
      <alignment horizontal="center"/>
    </xf>
    <xf borderId="25" fillId="15" fontId="20" numFmtId="10" xfId="0" applyBorder="1" applyFont="1" applyNumberFormat="1"/>
    <xf quotePrefix="1" borderId="42" fillId="14" fontId="33" numFmtId="0" xfId="0" applyAlignment="1" applyBorder="1" applyFont="1">
      <alignment horizontal="center"/>
    </xf>
    <xf borderId="74" fillId="15" fontId="11" numFmtId="166" xfId="0" applyBorder="1" applyFont="1" applyNumberFormat="1"/>
    <xf borderId="42" fillId="14" fontId="33" numFmtId="0" xfId="0" applyAlignment="1" applyBorder="1" applyFont="1">
      <alignment horizontal="center"/>
    </xf>
    <xf borderId="77" fillId="3" fontId="11" numFmtId="166" xfId="0" applyAlignment="1" applyBorder="1" applyFont="1" applyNumberFormat="1">
      <alignment horizontal="right"/>
    </xf>
    <xf borderId="86" fillId="15" fontId="20" numFmtId="164" xfId="0" applyAlignment="1" applyBorder="1" applyFont="1" applyNumberFormat="1">
      <alignment horizontal="center"/>
    </xf>
    <xf borderId="79" fillId="12" fontId="1" numFmtId="0" xfId="0" applyBorder="1" applyFont="1"/>
    <xf borderId="1" fillId="2" fontId="34" numFmtId="0" xfId="0" applyBorder="1" applyFont="1"/>
    <xf borderId="1" fillId="2" fontId="1" numFmtId="10" xfId="0" applyBorder="1" applyFont="1" applyNumberFormat="1"/>
    <xf borderId="1" fillId="2" fontId="35" numFmtId="164" xfId="0" applyBorder="1" applyFont="1" applyNumberFormat="1"/>
    <xf borderId="1" fillId="2" fontId="34" numFmtId="1" xfId="0" applyBorder="1" applyFont="1" applyNumberFormat="1"/>
    <xf borderId="1" fillId="2" fontId="34" numFmtId="164" xfId="0" applyBorder="1" applyFont="1" applyNumberFormat="1"/>
    <xf borderId="1" fillId="2" fontId="34" numFmtId="170" xfId="0" applyBorder="1" applyFont="1" applyNumberForma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+mn-lt"/>
              </a:defRPr>
            </a:pPr>
            <a:r>
              <a:t>Maturidade de finanças &amp; Satisfação do empresário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'etapa 1 - ferramentas de gestão'!$I$24</c:f>
            </c:strRef>
          </c:tx>
          <c:cat>
            <c:strRef>
              <c:f>'etapa 1 - ferramentas de gestão'!$J$23:$M$23</c:f>
            </c:strRef>
          </c:cat>
          <c:val>
            <c:numRef>
              <c:f>'etapa 1 - ferramentas de gestão'!$J$24:$M$24</c:f>
            </c:numRef>
          </c:val>
        </c:ser>
        <c:axId val="1812095970"/>
        <c:axId val="2057549014"/>
      </c:barChart>
      <c:catAx>
        <c:axId val="1812095970"/>
        <c:scaling>
          <c:orientation val="maxMin"/>
        </c:scaling>
        <c:delete val="0"/>
        <c:axPos val="l"/>
        <c:crossAx val="2057549014"/>
      </c:catAx>
      <c:valAx>
        <c:axId val="2057549014"/>
        <c:scaling>
          <c:orientation val="minMax"/>
        </c:scaling>
        <c:delete val="0"/>
        <c:axPos val="b"/>
        <c:numFmt formatCode="General" sourceLinked="1"/>
        <c:tickLblPos val="nextTo"/>
        <c:spPr>
          <a:ln w="47625">
            <a:noFill/>
          </a:ln>
        </c:spPr>
        <c:crossAx val="1812095970"/>
        <c:crosses val="max"/>
      </c:valAx>
    </c:plotArea>
    <c:plotVisOnly val="1"/>
  </c:chart>
  <c:spPr>
    <a:solidFill>
      <a:schemeClr val="lt1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hyperlink" Target="#'etapa%203%20-%20BP'!A1" TargetMode="External"/><Relationship Id="rId2" Type="http://schemas.openxmlformats.org/officeDocument/2006/relationships/hyperlink" Target="#'etapa%201%20-%20ferramentas%20de%20gest&#227;o'!A1" TargetMode="Externa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hyperlink" Target="#'etapa%201%20-%20ferramentas%20de%20gest&#227;o'!A1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200025</xdr:colOff>
      <xdr:row>0</xdr:row>
      <xdr:rowOff>133350</xdr:rowOff>
    </xdr:from>
    <xdr:ext cx="5267325" cy="18573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133350</xdr:colOff>
      <xdr:row>10</xdr:row>
      <xdr:rowOff>104775</xdr:rowOff>
    </xdr:from>
    <xdr:ext cx="11534775" cy="1076325"/>
    <xdr:grpSp>
      <xdr:nvGrpSpPr>
        <xdr:cNvPr id="2" name="Shape 2"/>
        <xdr:cNvGrpSpPr/>
      </xdr:nvGrpSpPr>
      <xdr:grpSpPr>
        <a:xfrm>
          <a:off x="0" y="3241838"/>
          <a:ext cx="10692000" cy="1076325"/>
          <a:chOff x="0" y="3241838"/>
          <a:chExt cx="10692000" cy="1076325"/>
        </a:xfrm>
      </xdr:grpSpPr>
      <xdr:grpSp>
        <xdr:nvGrpSpPr>
          <xdr:cNvPr id="22" name="Shape 22"/>
          <xdr:cNvGrpSpPr/>
        </xdr:nvGrpSpPr>
        <xdr:grpSpPr>
          <a:xfrm>
            <a:off x="0" y="3241838"/>
            <a:ext cx="10692000" cy="1076325"/>
            <a:chOff x="428625" y="276225"/>
            <a:chExt cx="8772525" cy="1028700"/>
          </a:xfrm>
        </xdr:grpSpPr>
        <xdr:sp>
          <xdr:nvSpPr>
            <xdr:cNvPr id="4" name="Shape 4"/>
            <xdr:cNvSpPr/>
          </xdr:nvSpPr>
          <xdr:spPr>
            <a:xfrm>
              <a:off x="428625" y="276225"/>
              <a:ext cx="8772525" cy="10287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23" name="Shape 23"/>
            <xdr:cNvSpPr/>
          </xdr:nvSpPr>
          <xdr:spPr>
            <a:xfrm>
              <a:off x="428625" y="276225"/>
              <a:ext cx="8772525" cy="1028700"/>
            </a:xfrm>
            <a:prstGeom prst="rect">
              <a:avLst/>
            </a:prstGeom>
            <a:gradFill>
              <a:gsLst>
                <a:gs pos="0">
                  <a:srgbClr val="14436D"/>
                </a:gs>
                <a:gs pos="50000">
                  <a:srgbClr val="1D619F"/>
                </a:gs>
                <a:gs pos="100000">
                  <a:srgbClr val="2375BF"/>
                </a:gs>
              </a:gsLst>
              <a:lin ang="16200000" scaled="0"/>
            </a:gra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b="1" sz="1100">
                <a:solidFill>
                  <a:schemeClr val="lt1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sp>
          <xdr:nvSpPr>
            <xdr:cNvPr id="24" name="Shape 24"/>
            <xdr:cNvSpPr/>
          </xdr:nvSpPr>
          <xdr:spPr>
            <a:xfrm>
              <a:off x="3041928" y="396259"/>
              <a:ext cx="3593540" cy="753214"/>
            </a:xfrm>
            <a:prstGeom prst="rect">
              <a:avLst/>
            </a:prstGeom>
            <a:gradFill>
              <a:gsLst>
                <a:gs pos="0">
                  <a:srgbClr val="14436D"/>
                </a:gs>
                <a:gs pos="50000">
                  <a:srgbClr val="1D619F"/>
                </a:gs>
                <a:gs pos="100000">
                  <a:srgbClr val="2375BF"/>
                </a:gs>
              </a:gsLst>
              <a:lin ang="16200000" scaled="0"/>
            </a:gra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2800" u="none" cap="none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Diagnóstico de gestão financeira</a:t>
              </a:r>
              <a:endParaRPr sz="1400"/>
            </a:p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1600" u="none" cap="none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Etapa 1</a:t>
              </a:r>
              <a:endParaRPr b="1" i="0" sz="1600" u="none" cap="none">
                <a:solidFill>
                  <a:schemeClr val="lt1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</xdr:grpSp>
    </xdr:grpSp>
    <xdr:clientData fLocksWithSheet="0"/>
  </xdr:oneCellAnchor>
  <xdr:oneCellAnchor>
    <xdr:from>
      <xdr:col>5</xdr:col>
      <xdr:colOff>152400</xdr:colOff>
      <xdr:row>11</xdr:row>
      <xdr:rowOff>200025</xdr:rowOff>
    </xdr:from>
    <xdr:ext cx="1438275" cy="542925"/>
    <xdr:grpSp>
      <xdr:nvGrpSpPr>
        <xdr:cNvPr id="2" name="Shape 2"/>
        <xdr:cNvGrpSpPr/>
      </xdr:nvGrpSpPr>
      <xdr:grpSpPr>
        <a:xfrm>
          <a:off x="4626863" y="3508538"/>
          <a:ext cx="1438275" cy="542925"/>
          <a:chOff x="4626863" y="3508538"/>
          <a:chExt cx="1438275" cy="542925"/>
        </a:xfrm>
      </xdr:grpSpPr>
      <xdr:grpSp>
        <xdr:nvGrpSpPr>
          <xdr:cNvPr id="25" name="Shape 25"/>
          <xdr:cNvGrpSpPr/>
        </xdr:nvGrpSpPr>
        <xdr:grpSpPr>
          <a:xfrm>
            <a:off x="4626863" y="3508538"/>
            <a:ext cx="1438275" cy="542925"/>
            <a:chOff x="9848850" y="2371725"/>
            <a:chExt cx="1438275" cy="542925"/>
          </a:xfrm>
        </xdr:grpSpPr>
        <xdr:sp>
          <xdr:nvSpPr>
            <xdr:cNvPr id="4" name="Shape 4"/>
            <xdr:cNvSpPr/>
          </xdr:nvSpPr>
          <xdr:spPr>
            <a:xfrm>
              <a:off x="9848850" y="2371725"/>
              <a:ext cx="1438275" cy="5429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26" name="Shape 26"/>
            <xdr:cNvSpPr/>
          </xdr:nvSpPr>
          <xdr:spPr>
            <a:xfrm>
              <a:off x="9848850" y="2371725"/>
              <a:ext cx="1438275" cy="542925"/>
            </a:xfrm>
            <a:prstGeom prst="rect">
              <a:avLst/>
            </a:prstGeom>
            <a:solidFill>
              <a:schemeClr val="accent1"/>
            </a:solidFill>
            <a:ln cap="flat" cmpd="sng" w="12700">
              <a:solidFill>
                <a:srgbClr val="4271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7" name="Shape 27"/>
            <xdr:cNvSpPr txBox="1"/>
          </xdr:nvSpPr>
          <xdr:spPr>
            <a:xfrm>
              <a:off x="9934575" y="2457450"/>
              <a:ext cx="898259" cy="374141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lang="en-US" sz="1800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Etapa 2</a:t>
              </a:r>
              <a:endParaRPr sz="1400"/>
            </a:p>
          </xdr:txBody>
        </xdr:sp>
        <xdr:sp>
          <xdr:nvSpPr>
            <xdr:cNvPr id="28" name="Shape 28"/>
            <xdr:cNvSpPr/>
          </xdr:nvSpPr>
          <xdr:spPr>
            <a:xfrm>
              <a:off x="10829925" y="2476500"/>
              <a:ext cx="381000" cy="314325"/>
            </a:xfrm>
            <a:prstGeom prst="chevron">
              <a:avLst>
                <a:gd fmla="val 50000" name="adj"/>
              </a:avLst>
            </a:prstGeom>
            <a:solidFill>
              <a:schemeClr val="lt1"/>
            </a:solidFill>
            <a:ln cap="flat" cmpd="sng" w="12700">
              <a:solidFill>
                <a:srgbClr val="4271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>
                <a:solidFill>
                  <a:schemeClr val="dk1"/>
                </a:solidFill>
              </a:endParaRPr>
            </a:p>
          </xdr:txBody>
        </xdr:sp>
      </xdr:grpSp>
    </xdr:grpSp>
    <xdr:clientData fLocksWithSheet="0"/>
  </xdr:oneCellAnchor>
  <xdr:oneCellAnchor>
    <xdr:from>
      <xdr:col>1</xdr:col>
      <xdr:colOff>95250</xdr:colOff>
      <xdr:row>10</xdr:row>
      <xdr:rowOff>152400</xdr:rowOff>
    </xdr:from>
    <xdr:ext cx="1343025" cy="8096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1</xdr:row>
      <xdr:rowOff>0</xdr:rowOff>
    </xdr:from>
    <xdr:ext cx="16735425" cy="1076325"/>
    <xdr:grpSp>
      <xdr:nvGrpSpPr>
        <xdr:cNvPr id="2" name="Shape 2"/>
        <xdr:cNvGrpSpPr/>
      </xdr:nvGrpSpPr>
      <xdr:grpSpPr>
        <a:xfrm>
          <a:off x="0" y="3241838"/>
          <a:ext cx="10692000" cy="1076325"/>
          <a:chOff x="0" y="3241838"/>
          <a:chExt cx="10692000" cy="1076325"/>
        </a:xfrm>
      </xdr:grpSpPr>
      <xdr:grpSp>
        <xdr:nvGrpSpPr>
          <xdr:cNvPr id="11" name="Shape 11"/>
          <xdr:cNvGrpSpPr/>
        </xdr:nvGrpSpPr>
        <xdr:grpSpPr>
          <a:xfrm>
            <a:off x="0" y="3241838"/>
            <a:ext cx="10692000" cy="1076325"/>
            <a:chOff x="428625" y="276225"/>
            <a:chExt cx="8772525" cy="1028700"/>
          </a:xfrm>
        </xdr:grpSpPr>
        <xdr:sp>
          <xdr:nvSpPr>
            <xdr:cNvPr id="4" name="Shape 4"/>
            <xdr:cNvSpPr/>
          </xdr:nvSpPr>
          <xdr:spPr>
            <a:xfrm>
              <a:off x="428625" y="276225"/>
              <a:ext cx="8772525" cy="10287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2" name="Shape 12"/>
            <xdr:cNvSpPr/>
          </xdr:nvSpPr>
          <xdr:spPr>
            <a:xfrm>
              <a:off x="428625" y="276225"/>
              <a:ext cx="8772525" cy="1028700"/>
            </a:xfrm>
            <a:prstGeom prst="rect">
              <a:avLst/>
            </a:prstGeom>
            <a:gradFill>
              <a:gsLst>
                <a:gs pos="0">
                  <a:srgbClr val="14436D"/>
                </a:gs>
                <a:gs pos="50000">
                  <a:srgbClr val="1D619F"/>
                </a:gs>
                <a:gs pos="100000">
                  <a:srgbClr val="2375BF"/>
                </a:gs>
              </a:gsLst>
              <a:lin ang="16200000" scaled="0"/>
            </a:gra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b="1" sz="1100">
                <a:solidFill>
                  <a:schemeClr val="lt1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sp>
          <xdr:nvSpPr>
            <xdr:cNvPr id="13" name="Shape 13"/>
            <xdr:cNvSpPr/>
          </xdr:nvSpPr>
          <xdr:spPr>
            <a:xfrm>
              <a:off x="3498437" y="396259"/>
              <a:ext cx="2680523" cy="741664"/>
            </a:xfrm>
            <a:prstGeom prst="rect">
              <a:avLst/>
            </a:prstGeom>
            <a:gradFill>
              <a:gsLst>
                <a:gs pos="0">
                  <a:srgbClr val="14436D"/>
                </a:gs>
                <a:gs pos="50000">
                  <a:srgbClr val="1D619F"/>
                </a:gs>
                <a:gs pos="100000">
                  <a:srgbClr val="2375BF"/>
                </a:gs>
              </a:gsLst>
              <a:lin ang="16200000" scaled="0"/>
            </a:gra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2800" u="none" cap="none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Diagnóstico de gestão financeira</a:t>
              </a:r>
              <a:endParaRPr sz="1400"/>
            </a:p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1600" u="none" cap="none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Etapa 2 - DRE</a:t>
              </a:r>
              <a:endParaRPr b="1" i="0" sz="1600" u="none" cap="none">
                <a:solidFill>
                  <a:schemeClr val="lt1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</xdr:grpSp>
    </xdr:grpSp>
    <xdr:clientData fLocksWithSheet="0"/>
  </xdr:oneCellAnchor>
  <xdr:oneCellAnchor>
    <xdr:from>
      <xdr:col>11</xdr:col>
      <xdr:colOff>1466850</xdr:colOff>
      <xdr:row>1</xdr:row>
      <xdr:rowOff>228600</xdr:rowOff>
    </xdr:from>
    <xdr:ext cx="1438275" cy="542925"/>
    <xdr:grpSp>
      <xdr:nvGrpSpPr>
        <xdr:cNvPr id="2" name="Shape 2"/>
        <xdr:cNvGrpSpPr/>
      </xdr:nvGrpSpPr>
      <xdr:grpSpPr>
        <a:xfrm>
          <a:off x="4626863" y="3508538"/>
          <a:ext cx="1438275" cy="542925"/>
          <a:chOff x="4626863" y="3508538"/>
          <a:chExt cx="1438275" cy="542925"/>
        </a:xfrm>
      </xdr:grpSpPr>
      <xdr:grpSp>
        <xdr:nvGrpSpPr>
          <xdr:cNvPr id="14" name="Shape 14"/>
          <xdr:cNvGrpSpPr/>
        </xdr:nvGrpSpPr>
        <xdr:grpSpPr>
          <a:xfrm>
            <a:off x="4626863" y="3508538"/>
            <a:ext cx="1438275" cy="542925"/>
            <a:chOff x="9848850" y="2371725"/>
            <a:chExt cx="1438275" cy="542925"/>
          </a:xfrm>
        </xdr:grpSpPr>
        <xdr:sp>
          <xdr:nvSpPr>
            <xdr:cNvPr id="4" name="Shape 4"/>
            <xdr:cNvSpPr/>
          </xdr:nvSpPr>
          <xdr:spPr>
            <a:xfrm>
              <a:off x="9848850" y="2371725"/>
              <a:ext cx="1438275" cy="5429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5" name="Shape 15"/>
            <xdr:cNvSpPr/>
          </xdr:nvSpPr>
          <xdr:spPr>
            <a:xfrm>
              <a:off x="9848850" y="2371725"/>
              <a:ext cx="1438275" cy="542925"/>
            </a:xfrm>
            <a:prstGeom prst="rect">
              <a:avLst/>
            </a:prstGeom>
            <a:solidFill>
              <a:schemeClr val="accent1"/>
            </a:solidFill>
            <a:ln cap="flat" cmpd="sng" w="12700">
              <a:solidFill>
                <a:srgbClr val="4271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6" name="Shape 16">
              <a:hlinkClick r:id="rId1"/>
            </xdr:cNvPr>
            <xdr:cNvSpPr txBox="1"/>
          </xdr:nvSpPr>
          <xdr:spPr>
            <a:xfrm>
              <a:off x="9934575" y="2457450"/>
              <a:ext cx="898259" cy="374141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lang="en-US" sz="1800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Etapa 3</a:t>
              </a:r>
              <a:endParaRPr sz="1400"/>
            </a:p>
          </xdr:txBody>
        </xdr:sp>
        <xdr:sp>
          <xdr:nvSpPr>
            <xdr:cNvPr id="17" name="Shape 17"/>
            <xdr:cNvSpPr/>
          </xdr:nvSpPr>
          <xdr:spPr>
            <a:xfrm>
              <a:off x="10829925" y="2476500"/>
              <a:ext cx="381000" cy="314325"/>
            </a:xfrm>
            <a:prstGeom prst="chevron">
              <a:avLst>
                <a:gd fmla="val 50000" name="adj"/>
              </a:avLst>
            </a:prstGeom>
            <a:solidFill>
              <a:schemeClr val="lt1"/>
            </a:solidFill>
            <a:ln cap="flat" cmpd="sng" w="12700">
              <a:solidFill>
                <a:srgbClr val="4271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>
                <a:solidFill>
                  <a:schemeClr val="dk1"/>
                </a:solidFill>
              </a:endParaRPr>
            </a:p>
          </xdr:txBody>
        </xdr:sp>
      </xdr:grpSp>
    </xdr:grpSp>
    <xdr:clientData fLocksWithSheet="0"/>
  </xdr:oneCellAnchor>
  <xdr:oneCellAnchor>
    <xdr:from>
      <xdr:col>1</xdr:col>
      <xdr:colOff>228600</xdr:colOff>
      <xdr:row>1</xdr:row>
      <xdr:rowOff>228600</xdr:rowOff>
    </xdr:from>
    <xdr:ext cx="1438275" cy="542925"/>
    <xdr:grpSp>
      <xdr:nvGrpSpPr>
        <xdr:cNvPr id="2" name="Shape 2"/>
        <xdr:cNvGrpSpPr/>
      </xdr:nvGrpSpPr>
      <xdr:grpSpPr>
        <a:xfrm>
          <a:off x="4626863" y="3508538"/>
          <a:ext cx="1438275" cy="542925"/>
          <a:chOff x="4626863" y="3508538"/>
          <a:chExt cx="1438275" cy="542925"/>
        </a:xfrm>
      </xdr:grpSpPr>
      <xdr:grpSp>
        <xdr:nvGrpSpPr>
          <xdr:cNvPr id="18" name="Shape 18"/>
          <xdr:cNvGrpSpPr/>
        </xdr:nvGrpSpPr>
        <xdr:grpSpPr>
          <a:xfrm>
            <a:off x="4626863" y="3508538"/>
            <a:ext cx="1438275" cy="542925"/>
            <a:chOff x="340179" y="340178"/>
            <a:chExt cx="1438275" cy="542925"/>
          </a:xfrm>
        </xdr:grpSpPr>
        <xdr:sp>
          <xdr:nvSpPr>
            <xdr:cNvPr id="4" name="Shape 4"/>
            <xdr:cNvSpPr/>
          </xdr:nvSpPr>
          <xdr:spPr>
            <a:xfrm>
              <a:off x="340179" y="340178"/>
              <a:ext cx="1438275" cy="5429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9" name="Shape 19"/>
            <xdr:cNvSpPr/>
          </xdr:nvSpPr>
          <xdr:spPr>
            <a:xfrm>
              <a:off x="340179" y="340178"/>
              <a:ext cx="1438275" cy="542925"/>
            </a:xfrm>
            <a:prstGeom prst="rect">
              <a:avLst/>
            </a:prstGeom>
            <a:solidFill>
              <a:schemeClr val="accent1"/>
            </a:solidFill>
            <a:ln cap="flat" cmpd="sng" w="12700">
              <a:solidFill>
                <a:srgbClr val="4271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0" name="Shape 20">
              <a:hlinkClick r:id="rId2"/>
            </xdr:cNvPr>
            <xdr:cNvSpPr txBox="1"/>
          </xdr:nvSpPr>
          <xdr:spPr>
            <a:xfrm>
              <a:off x="806904" y="425903"/>
              <a:ext cx="898259" cy="374141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lang="en-US" sz="1800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Etapa 1</a:t>
              </a:r>
              <a:endParaRPr sz="1400"/>
            </a:p>
          </xdr:txBody>
        </xdr:sp>
        <xdr:sp>
          <xdr:nvSpPr>
            <xdr:cNvPr id="21" name="Shape 21"/>
            <xdr:cNvSpPr/>
          </xdr:nvSpPr>
          <xdr:spPr>
            <a:xfrm rot="10800000">
              <a:off x="464003" y="444954"/>
              <a:ext cx="381000" cy="314325"/>
            </a:xfrm>
            <a:prstGeom prst="chevron">
              <a:avLst>
                <a:gd fmla="val 50000" name="adj"/>
              </a:avLst>
            </a:prstGeom>
            <a:solidFill>
              <a:schemeClr val="lt1"/>
            </a:solidFill>
            <a:ln cap="flat" cmpd="sng" w="12700">
              <a:solidFill>
                <a:srgbClr val="4271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>
                <a:solidFill>
                  <a:schemeClr val="dk1"/>
                </a:solidFill>
              </a:endParaRPr>
            </a:p>
          </xdr:txBody>
        </xdr: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11372850" cy="1066800"/>
    <xdr:grpSp>
      <xdr:nvGrpSpPr>
        <xdr:cNvPr id="2" name="Shape 2"/>
        <xdr:cNvGrpSpPr/>
      </xdr:nvGrpSpPr>
      <xdr:grpSpPr>
        <a:xfrm>
          <a:off x="0" y="3246600"/>
          <a:ext cx="10692000" cy="1066800"/>
          <a:chOff x="0" y="3246600"/>
          <a:chExt cx="10692000" cy="1066800"/>
        </a:xfrm>
      </xdr:grpSpPr>
      <xdr:grpSp>
        <xdr:nvGrpSpPr>
          <xdr:cNvPr id="3" name="Shape 3"/>
          <xdr:cNvGrpSpPr/>
        </xdr:nvGrpSpPr>
        <xdr:grpSpPr>
          <a:xfrm>
            <a:off x="0" y="3246600"/>
            <a:ext cx="10692000" cy="1066800"/>
            <a:chOff x="428625" y="276225"/>
            <a:chExt cx="8772525" cy="1028700"/>
          </a:xfrm>
        </xdr:grpSpPr>
        <xdr:sp>
          <xdr:nvSpPr>
            <xdr:cNvPr id="4" name="Shape 4"/>
            <xdr:cNvSpPr/>
          </xdr:nvSpPr>
          <xdr:spPr>
            <a:xfrm>
              <a:off x="428625" y="276225"/>
              <a:ext cx="8772525" cy="10287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428625" y="276225"/>
              <a:ext cx="8772525" cy="1028700"/>
            </a:xfrm>
            <a:prstGeom prst="rect">
              <a:avLst/>
            </a:prstGeom>
            <a:gradFill>
              <a:gsLst>
                <a:gs pos="0">
                  <a:srgbClr val="14436D"/>
                </a:gs>
                <a:gs pos="50000">
                  <a:srgbClr val="1D619F"/>
                </a:gs>
                <a:gs pos="100000">
                  <a:srgbClr val="2375BF"/>
                </a:gs>
              </a:gsLst>
              <a:lin ang="16200000" scaled="0"/>
            </a:gra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b="1" sz="1100">
                <a:solidFill>
                  <a:schemeClr val="lt1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sp>
          <xdr:nvSpPr>
            <xdr:cNvPr id="6" name="Shape 6"/>
            <xdr:cNvSpPr/>
          </xdr:nvSpPr>
          <xdr:spPr>
            <a:xfrm>
              <a:off x="3129724" y="396259"/>
              <a:ext cx="3417949" cy="744469"/>
            </a:xfrm>
            <a:prstGeom prst="rect">
              <a:avLst/>
            </a:prstGeom>
            <a:gradFill>
              <a:gsLst>
                <a:gs pos="0">
                  <a:srgbClr val="14436D"/>
                </a:gs>
                <a:gs pos="50000">
                  <a:srgbClr val="1D619F"/>
                </a:gs>
                <a:gs pos="100000">
                  <a:srgbClr val="2375BF"/>
                </a:gs>
              </a:gsLst>
              <a:lin ang="16200000" scaled="0"/>
            </a:gra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2800" u="none" cap="none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Diagnóstico de gestão financeira</a:t>
              </a:r>
              <a:endParaRPr sz="1400"/>
            </a:p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1600" u="none" cap="none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Etapa 3 - Balanço Patrimonial</a:t>
              </a:r>
              <a:endParaRPr b="1" i="0" sz="1600" u="none" cap="none">
                <a:solidFill>
                  <a:schemeClr val="lt1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</xdr:grpSp>
    </xdr:grpSp>
    <xdr:clientData fLocksWithSheet="0"/>
  </xdr:oneCellAnchor>
  <xdr:oneCellAnchor>
    <xdr:from>
      <xdr:col>0</xdr:col>
      <xdr:colOff>171450</xdr:colOff>
      <xdr:row>1</xdr:row>
      <xdr:rowOff>200025</xdr:rowOff>
    </xdr:from>
    <xdr:ext cx="1628775" cy="542925"/>
    <xdr:grpSp>
      <xdr:nvGrpSpPr>
        <xdr:cNvPr id="2" name="Shape 2"/>
        <xdr:cNvGrpSpPr/>
      </xdr:nvGrpSpPr>
      <xdr:grpSpPr>
        <a:xfrm>
          <a:off x="4531613" y="3508538"/>
          <a:ext cx="1628775" cy="542925"/>
          <a:chOff x="4531613" y="3508538"/>
          <a:chExt cx="1628775" cy="542925"/>
        </a:xfrm>
      </xdr:grpSpPr>
      <xdr:grpSp>
        <xdr:nvGrpSpPr>
          <xdr:cNvPr id="7" name="Shape 7"/>
          <xdr:cNvGrpSpPr/>
        </xdr:nvGrpSpPr>
        <xdr:grpSpPr>
          <a:xfrm>
            <a:off x="4531613" y="3508538"/>
            <a:ext cx="1628775" cy="542925"/>
            <a:chOff x="340179" y="340178"/>
            <a:chExt cx="1438275" cy="542925"/>
          </a:xfrm>
        </xdr:grpSpPr>
        <xdr:sp>
          <xdr:nvSpPr>
            <xdr:cNvPr id="4" name="Shape 4"/>
            <xdr:cNvSpPr/>
          </xdr:nvSpPr>
          <xdr:spPr>
            <a:xfrm>
              <a:off x="340179" y="340178"/>
              <a:ext cx="1438275" cy="5429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8" name="Shape 8"/>
            <xdr:cNvSpPr/>
          </xdr:nvSpPr>
          <xdr:spPr>
            <a:xfrm>
              <a:off x="340179" y="340178"/>
              <a:ext cx="1438275" cy="542925"/>
            </a:xfrm>
            <a:prstGeom prst="rect">
              <a:avLst/>
            </a:prstGeom>
            <a:solidFill>
              <a:schemeClr val="accent1"/>
            </a:solidFill>
            <a:ln cap="flat" cmpd="sng" w="12700">
              <a:solidFill>
                <a:srgbClr val="4271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>
              <a:hlinkClick r:id="rId1"/>
            </xdr:cNvPr>
            <xdr:cNvSpPr txBox="1"/>
          </xdr:nvSpPr>
          <xdr:spPr>
            <a:xfrm>
              <a:off x="806904" y="425903"/>
              <a:ext cx="898259" cy="374141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lang="en-US" sz="1800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Etapa 2</a:t>
              </a:r>
              <a:endParaRPr sz="1400"/>
            </a:p>
          </xdr:txBody>
        </xdr:sp>
        <xdr:sp>
          <xdr:nvSpPr>
            <xdr:cNvPr id="10" name="Shape 10"/>
            <xdr:cNvSpPr/>
          </xdr:nvSpPr>
          <xdr:spPr>
            <a:xfrm rot="10800000">
              <a:off x="464003" y="444954"/>
              <a:ext cx="381000" cy="314325"/>
            </a:xfrm>
            <a:prstGeom prst="chevron">
              <a:avLst>
                <a:gd fmla="val 50000" name="adj"/>
              </a:avLst>
            </a:prstGeom>
            <a:solidFill>
              <a:schemeClr val="lt1"/>
            </a:solidFill>
            <a:ln cap="flat" cmpd="sng" w="12700">
              <a:solidFill>
                <a:srgbClr val="42719B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>
                <a:solidFill>
                  <a:schemeClr val="dk1"/>
                </a:solidFill>
              </a:endParaRPr>
            </a:p>
          </xdr:txBody>
        </xdr:sp>
      </xdr:grpSp>
    </xdr:grpSp>
    <xdr:clientData fLocksWithSheet="0"/>
  </xdr:oneCellAnchor>
  <xdr:oneCellAnchor>
    <xdr:from>
      <xdr:col>15</xdr:col>
      <xdr:colOff>0</xdr:colOff>
      <xdr:row>1</xdr:row>
      <xdr:rowOff>76200</xdr:rowOff>
    </xdr:from>
    <xdr:ext cx="0" cy="5238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E0B3"/>
    <pageSetUpPr/>
  </sheetPr>
  <sheetViews>
    <sheetView showGridLines="0" workbookViewId="0"/>
  </sheetViews>
  <sheetFormatPr customHeight="1" defaultColWidth="12.63" defaultRowHeight="15.0"/>
  <cols>
    <col customWidth="1" min="1" max="1" width="2.5"/>
    <col customWidth="1" min="2" max="2" width="4.0"/>
    <col customWidth="1" min="3" max="3" width="12.88"/>
    <col customWidth="1" min="4" max="4" width="57.13"/>
    <col customWidth="1" min="5" max="5" width="50.75"/>
    <col customWidth="1" min="6" max="6" width="22.88"/>
    <col customWidth="1" hidden="1" min="7" max="7" width="22.88"/>
    <col customWidth="1" hidden="1" min="8" max="8" width="3.0"/>
    <col customWidth="1" hidden="1" min="9" max="9" width="7.63"/>
    <col customWidth="1" hidden="1" min="10" max="12" width="104.13"/>
    <col customWidth="1" hidden="1" min="13" max="13" width="13.0"/>
    <col customWidth="1" hidden="1" min="14" max="14" width="12.75"/>
    <col customWidth="1" min="15" max="15" width="13.5"/>
    <col customWidth="1" min="16" max="16" width="15.5"/>
    <col customWidth="1" min="17" max="17" width="17.75"/>
    <col customWidth="1" min="18" max="18" width="8.0"/>
    <col customWidth="1" min="19" max="26" width="7.63"/>
  </cols>
  <sheetData>
    <row r="1">
      <c r="D1" s="32"/>
      <c r="E1" s="33"/>
      <c r="F1" s="32"/>
      <c r="G1" s="34"/>
      <c r="H1" s="34"/>
      <c r="I1" s="34"/>
      <c r="J1" s="34"/>
      <c r="K1" s="34"/>
      <c r="L1" s="34"/>
      <c r="M1" s="34"/>
      <c r="N1" s="34"/>
      <c r="O1" s="35"/>
      <c r="P1" s="35"/>
      <c r="Q1" s="35"/>
      <c r="R1" s="37"/>
    </row>
    <row r="2">
      <c r="B2" s="39" t="s">
        <v>8</v>
      </c>
      <c r="C2" s="44"/>
      <c r="D2" s="45"/>
      <c r="E2" s="46"/>
      <c r="F2" s="46"/>
      <c r="G2" s="53"/>
      <c r="H2" s="34"/>
      <c r="I2" s="34"/>
      <c r="J2" s="34"/>
      <c r="K2" s="34"/>
      <c r="L2" s="34"/>
      <c r="M2" s="34"/>
      <c r="N2" s="34"/>
      <c r="O2" s="35"/>
      <c r="P2" s="35"/>
      <c r="Q2" s="35"/>
      <c r="R2" s="37"/>
    </row>
    <row r="3">
      <c r="B3" s="55" t="s">
        <v>13</v>
      </c>
      <c r="C3" s="56"/>
      <c r="D3" s="57"/>
      <c r="E3" s="46"/>
      <c r="F3" s="46"/>
      <c r="G3" s="53"/>
      <c r="H3" s="34"/>
      <c r="I3" s="34"/>
      <c r="J3" s="34"/>
      <c r="K3" s="34"/>
      <c r="L3" s="34"/>
      <c r="M3" s="34"/>
      <c r="N3" s="34"/>
      <c r="O3" s="35"/>
      <c r="P3" s="35"/>
      <c r="Q3" s="35"/>
      <c r="R3" s="37"/>
    </row>
    <row r="4">
      <c r="B4" s="60" t="s">
        <v>14</v>
      </c>
      <c r="C4" s="61"/>
      <c r="D4" s="62"/>
      <c r="G4" s="34"/>
      <c r="H4" s="34"/>
      <c r="I4" s="34"/>
      <c r="J4" s="34"/>
      <c r="K4" s="34"/>
      <c r="L4" s="34"/>
      <c r="M4" s="34"/>
      <c r="N4" s="34"/>
      <c r="O4" s="35"/>
      <c r="P4" s="35"/>
      <c r="Q4" s="35"/>
      <c r="R4" s="37"/>
    </row>
    <row r="5">
      <c r="B5" s="64" t="s">
        <v>17</v>
      </c>
      <c r="C5" s="65"/>
      <c r="D5" s="66"/>
      <c r="G5" s="34"/>
      <c r="H5" s="34"/>
      <c r="I5" s="34"/>
      <c r="J5" s="34"/>
      <c r="K5" s="34"/>
      <c r="L5" s="34"/>
      <c r="M5" s="34"/>
      <c r="N5" s="34"/>
      <c r="O5" s="35"/>
      <c r="P5" s="35"/>
      <c r="Q5" s="35"/>
      <c r="R5" s="37"/>
    </row>
    <row r="6">
      <c r="B6" s="67" t="s">
        <v>19</v>
      </c>
      <c r="C6" s="69"/>
      <c r="D6" s="70"/>
      <c r="E6" s="46"/>
      <c r="F6" s="46"/>
      <c r="G6" s="53"/>
      <c r="H6" s="34"/>
      <c r="I6" s="34"/>
      <c r="J6" s="34"/>
      <c r="K6" s="34"/>
      <c r="L6" s="34"/>
      <c r="M6" s="34"/>
      <c r="N6" s="34"/>
      <c r="O6" s="35"/>
      <c r="P6" s="35"/>
      <c r="Q6" s="35"/>
      <c r="R6" s="37"/>
    </row>
    <row r="7">
      <c r="B7" s="67" t="s">
        <v>22</v>
      </c>
      <c r="C7" s="69"/>
      <c r="D7" s="70"/>
      <c r="E7" s="46"/>
      <c r="F7" s="46"/>
      <c r="G7" s="53"/>
      <c r="H7" s="34"/>
      <c r="I7" s="34"/>
      <c r="J7" s="34"/>
      <c r="K7" s="34"/>
      <c r="L7" s="34"/>
      <c r="M7" s="34"/>
      <c r="N7" s="34"/>
      <c r="O7" s="35"/>
      <c r="P7" s="35"/>
      <c r="Q7" s="35"/>
      <c r="R7" s="37"/>
    </row>
    <row r="8">
      <c r="B8" s="64" t="s">
        <v>24</v>
      </c>
      <c r="C8" s="65"/>
      <c r="D8" s="66"/>
      <c r="G8" s="34"/>
      <c r="H8" s="34"/>
      <c r="I8" s="34"/>
      <c r="J8" s="34"/>
      <c r="K8" s="34"/>
      <c r="L8" s="34"/>
      <c r="M8" s="34"/>
      <c r="N8" s="34"/>
      <c r="O8" s="35"/>
      <c r="P8" s="35"/>
      <c r="Q8" s="35"/>
      <c r="R8" s="37"/>
    </row>
    <row r="9">
      <c r="B9" s="64" t="s">
        <v>26</v>
      </c>
      <c r="C9" s="65"/>
      <c r="D9" s="66"/>
      <c r="G9" s="34"/>
      <c r="H9" s="34"/>
      <c r="I9" s="34"/>
      <c r="J9" s="34"/>
      <c r="K9" s="34"/>
      <c r="L9" s="34"/>
      <c r="M9" s="34"/>
      <c r="N9" s="34"/>
      <c r="O9" s="35"/>
      <c r="P9" s="35"/>
      <c r="Q9" s="35"/>
      <c r="R9" s="37"/>
    </row>
    <row r="10">
      <c r="B10" s="71" t="s">
        <v>27</v>
      </c>
      <c r="C10" s="72"/>
      <c r="D10" s="73"/>
      <c r="G10" s="34"/>
      <c r="H10" s="34"/>
      <c r="I10" s="34"/>
      <c r="J10" s="34"/>
      <c r="K10" s="34"/>
      <c r="L10" s="34"/>
      <c r="M10" s="34"/>
      <c r="N10" s="34"/>
      <c r="O10" s="35"/>
      <c r="P10" s="35"/>
      <c r="Q10" s="35"/>
      <c r="R10" s="37"/>
    </row>
    <row r="11">
      <c r="D11" s="32"/>
      <c r="E11" s="33"/>
      <c r="F11" s="32"/>
      <c r="G11" s="34"/>
      <c r="H11" s="34"/>
      <c r="I11" s="34"/>
      <c r="J11" s="34"/>
      <c r="K11" s="34"/>
      <c r="L11" s="34"/>
      <c r="M11" s="34"/>
      <c r="N11" s="34"/>
      <c r="O11" s="35"/>
      <c r="P11" s="35"/>
      <c r="Q11" s="35"/>
      <c r="R11" s="37"/>
    </row>
    <row r="12" ht="82.5" customHeight="1">
      <c r="D12" s="33"/>
      <c r="G12" s="74"/>
      <c r="H12" s="74"/>
      <c r="I12" s="34"/>
      <c r="J12" s="34"/>
      <c r="K12" s="34"/>
      <c r="L12" s="34"/>
      <c r="M12" s="34"/>
      <c r="N12" s="34"/>
      <c r="O12" s="35"/>
      <c r="P12" s="35"/>
      <c r="Q12" s="35"/>
      <c r="R12" s="37"/>
    </row>
    <row r="13" ht="21.75" customHeight="1">
      <c r="B13" s="76" t="s">
        <v>30</v>
      </c>
      <c r="C13" s="10"/>
      <c r="D13" s="11"/>
      <c r="E13" s="77" t="s">
        <v>31</v>
      </c>
      <c r="F13" s="77" t="s">
        <v>32</v>
      </c>
      <c r="G13" s="34"/>
      <c r="H13" s="34"/>
      <c r="I13" s="34"/>
      <c r="J13" s="34"/>
      <c r="K13" s="34"/>
      <c r="L13" s="34"/>
      <c r="M13" s="34"/>
      <c r="N13" s="34"/>
      <c r="O13" s="35"/>
      <c r="P13" s="35"/>
      <c r="Q13" s="35"/>
      <c r="R13" s="37"/>
    </row>
    <row r="14" ht="33.75" customHeight="1">
      <c r="A14" s="78"/>
      <c r="B14" s="79" t="s">
        <v>34</v>
      </c>
      <c r="C14" s="80" t="s">
        <v>35</v>
      </c>
      <c r="D14" s="81" t="s">
        <v>36</v>
      </c>
      <c r="E14" s="83"/>
      <c r="F14" s="84"/>
      <c r="G14" s="85"/>
      <c r="H14" s="85"/>
      <c r="I14" s="85"/>
      <c r="J14" s="85" t="s">
        <v>38</v>
      </c>
      <c r="K14" s="85" t="s">
        <v>39</v>
      </c>
      <c r="L14" s="85" t="s">
        <v>40</v>
      </c>
      <c r="M14" s="85" t="str">
        <f t="shared" ref="M14:M21" si="1">IF(E14=J14,0,IF(E14=K14,50,IF(E14=L14,100,"")))</f>
        <v/>
      </c>
      <c r="N14" s="34" t="s">
        <v>41</v>
      </c>
      <c r="O14" s="35" t="s">
        <v>42</v>
      </c>
      <c r="P14" s="35" t="s">
        <v>43</v>
      </c>
      <c r="Q14" s="35" t="s">
        <v>44</v>
      </c>
      <c r="R14" s="37" t="str">
        <f>IF(F14=N14,0,IF(F14=O14,33.3,IF(F14=P14,66.7,IF(F14=Q14,100,""))))</f>
        <v/>
      </c>
      <c r="S14" s="78"/>
      <c r="T14" s="78"/>
      <c r="U14" s="78"/>
      <c r="V14" s="78"/>
      <c r="W14" s="78"/>
      <c r="X14" s="78"/>
      <c r="Y14" s="78"/>
      <c r="Z14" s="78"/>
    </row>
    <row r="15">
      <c r="A15" s="78"/>
      <c r="B15" s="87"/>
      <c r="C15" s="93"/>
      <c r="D15" s="81" t="s">
        <v>48</v>
      </c>
      <c r="E15" s="83"/>
      <c r="F15" s="95"/>
      <c r="G15" s="85"/>
      <c r="H15" s="85"/>
      <c r="I15" s="85"/>
      <c r="J15" s="85" t="s">
        <v>49</v>
      </c>
      <c r="K15" s="85" t="s">
        <v>50</v>
      </c>
      <c r="L15" s="85" t="s">
        <v>51</v>
      </c>
      <c r="M15" s="85" t="str">
        <f t="shared" si="1"/>
        <v/>
      </c>
      <c r="N15" s="34" t="s">
        <v>41</v>
      </c>
      <c r="O15" s="35" t="s">
        <v>42</v>
      </c>
      <c r="P15" s="35" t="s">
        <v>43</v>
      </c>
      <c r="Q15" s="35" t="s">
        <v>44</v>
      </c>
      <c r="S15" s="78"/>
      <c r="T15" s="78"/>
      <c r="U15" s="78"/>
      <c r="V15" s="78"/>
      <c r="W15" s="78"/>
      <c r="X15" s="78"/>
      <c r="Y15" s="78"/>
      <c r="Z15" s="78"/>
    </row>
    <row r="16" ht="33.75" customHeight="1">
      <c r="A16" s="78"/>
      <c r="B16" s="87"/>
      <c r="C16" s="97" t="s">
        <v>53</v>
      </c>
      <c r="D16" s="81" t="s">
        <v>54</v>
      </c>
      <c r="E16" s="83"/>
      <c r="F16" s="83"/>
      <c r="G16" s="85"/>
      <c r="H16" s="85"/>
      <c r="I16" s="85"/>
      <c r="J16" s="85" t="s">
        <v>55</v>
      </c>
      <c r="K16" s="85" t="s">
        <v>56</v>
      </c>
      <c r="L16" s="85" t="s">
        <v>57</v>
      </c>
      <c r="M16" s="85" t="str">
        <f t="shared" si="1"/>
        <v/>
      </c>
      <c r="N16" s="34" t="s">
        <v>41</v>
      </c>
      <c r="O16" s="35" t="s">
        <v>42</v>
      </c>
      <c r="P16" s="35" t="s">
        <v>43</v>
      </c>
      <c r="Q16" s="35" t="s">
        <v>44</v>
      </c>
      <c r="R16" s="98" t="str">
        <f t="shared" ref="R16:R22" si="2">IF(F16=N16,0,IF(F16=O16,33.3,IF(F16=P16,66.7,IF(F16=Q16,100,""))))</f>
        <v/>
      </c>
      <c r="S16" s="78"/>
      <c r="T16" s="78"/>
      <c r="U16" s="78"/>
      <c r="V16" s="78"/>
      <c r="W16" s="78"/>
      <c r="X16" s="78"/>
      <c r="Y16" s="78"/>
      <c r="Z16" s="78"/>
    </row>
    <row r="17" ht="33.75" customHeight="1">
      <c r="A17" s="78"/>
      <c r="B17" s="87"/>
      <c r="C17" s="97" t="s">
        <v>58</v>
      </c>
      <c r="D17" s="81" t="s">
        <v>59</v>
      </c>
      <c r="E17" s="83"/>
      <c r="F17" s="83"/>
      <c r="G17" s="85"/>
      <c r="H17" s="85"/>
      <c r="I17" s="85"/>
      <c r="J17" s="85" t="s">
        <v>60</v>
      </c>
      <c r="K17" s="85" t="s">
        <v>61</v>
      </c>
      <c r="L17" s="85" t="s">
        <v>62</v>
      </c>
      <c r="M17" s="85" t="str">
        <f t="shared" si="1"/>
        <v/>
      </c>
      <c r="N17" s="34" t="s">
        <v>41</v>
      </c>
      <c r="O17" s="35" t="s">
        <v>42</v>
      </c>
      <c r="P17" s="35" t="s">
        <v>43</v>
      </c>
      <c r="Q17" s="35" t="s">
        <v>44</v>
      </c>
      <c r="R17" s="98" t="str">
        <f t="shared" si="2"/>
        <v/>
      </c>
      <c r="S17" s="78"/>
      <c r="T17" s="78"/>
      <c r="U17" s="78"/>
      <c r="V17" s="78"/>
      <c r="W17" s="78"/>
      <c r="X17" s="78"/>
      <c r="Y17" s="78"/>
      <c r="Z17" s="78"/>
    </row>
    <row r="18" ht="33.75" customHeight="1">
      <c r="A18" s="78"/>
      <c r="B18" s="87"/>
      <c r="C18" s="97" t="s">
        <v>63</v>
      </c>
      <c r="D18" s="81" t="s">
        <v>64</v>
      </c>
      <c r="E18" s="83"/>
      <c r="F18" s="83"/>
      <c r="G18" s="85"/>
      <c r="H18" s="85"/>
      <c r="I18" s="85"/>
      <c r="J18" s="85" t="s">
        <v>65</v>
      </c>
      <c r="K18" s="85" t="s">
        <v>66</v>
      </c>
      <c r="L18" s="85" t="s">
        <v>67</v>
      </c>
      <c r="M18" s="85" t="str">
        <f t="shared" si="1"/>
        <v/>
      </c>
      <c r="N18" s="34" t="s">
        <v>41</v>
      </c>
      <c r="O18" s="35" t="s">
        <v>42</v>
      </c>
      <c r="P18" s="35" t="s">
        <v>43</v>
      </c>
      <c r="Q18" s="35" t="s">
        <v>44</v>
      </c>
      <c r="R18" s="98" t="str">
        <f t="shared" si="2"/>
        <v/>
      </c>
      <c r="S18" s="78"/>
      <c r="T18" s="78"/>
      <c r="U18" s="78"/>
      <c r="V18" s="78"/>
      <c r="W18" s="78"/>
      <c r="X18" s="78"/>
      <c r="Y18" s="78"/>
      <c r="Z18" s="78"/>
    </row>
    <row r="19" ht="33.75" customHeight="1">
      <c r="A19" s="78"/>
      <c r="B19" s="87"/>
      <c r="C19" s="97" t="s">
        <v>70</v>
      </c>
      <c r="D19" s="81" t="s">
        <v>71</v>
      </c>
      <c r="E19" s="83"/>
      <c r="F19" s="83"/>
      <c r="G19" s="85"/>
      <c r="H19" s="85"/>
      <c r="I19" s="85"/>
      <c r="J19" s="85" t="s">
        <v>72</v>
      </c>
      <c r="K19" s="85" t="s">
        <v>73</v>
      </c>
      <c r="L19" s="85" t="s">
        <v>74</v>
      </c>
      <c r="M19" s="85" t="str">
        <f t="shared" si="1"/>
        <v/>
      </c>
      <c r="N19" s="34" t="s">
        <v>41</v>
      </c>
      <c r="O19" s="35" t="s">
        <v>42</v>
      </c>
      <c r="P19" s="35" t="s">
        <v>43</v>
      </c>
      <c r="Q19" s="35" t="s">
        <v>44</v>
      </c>
      <c r="R19" s="98" t="str">
        <f t="shared" si="2"/>
        <v/>
      </c>
      <c r="S19" s="78"/>
      <c r="T19" s="78"/>
      <c r="U19" s="78"/>
      <c r="V19" s="78"/>
      <c r="W19" s="78"/>
      <c r="X19" s="78"/>
      <c r="Y19" s="78"/>
      <c r="Z19" s="78"/>
    </row>
    <row r="20" ht="33.75" customHeight="1">
      <c r="A20" s="78"/>
      <c r="B20" s="87"/>
      <c r="C20" s="97" t="s">
        <v>76</v>
      </c>
      <c r="D20" s="81" t="s">
        <v>78</v>
      </c>
      <c r="E20" s="83"/>
      <c r="F20" s="83"/>
      <c r="G20" s="85"/>
      <c r="H20" s="85"/>
      <c r="I20" s="85"/>
      <c r="J20" s="85" t="s">
        <v>79</v>
      </c>
      <c r="K20" s="85" t="s">
        <v>80</v>
      </c>
      <c r="L20" s="85" t="s">
        <v>81</v>
      </c>
      <c r="M20" s="85" t="str">
        <f t="shared" si="1"/>
        <v/>
      </c>
      <c r="N20" s="34" t="s">
        <v>41</v>
      </c>
      <c r="O20" s="35" t="s">
        <v>42</v>
      </c>
      <c r="P20" s="35" t="s">
        <v>43</v>
      </c>
      <c r="Q20" s="35" t="s">
        <v>44</v>
      </c>
      <c r="R20" s="98" t="str">
        <f t="shared" si="2"/>
        <v/>
      </c>
      <c r="S20" s="78"/>
      <c r="T20" s="78"/>
      <c r="U20" s="78"/>
      <c r="V20" s="78"/>
      <c r="W20" s="78"/>
      <c r="X20" s="78"/>
      <c r="Y20" s="78"/>
      <c r="Z20" s="78"/>
    </row>
    <row r="21" ht="33.75" customHeight="1">
      <c r="A21" s="78"/>
      <c r="B21" s="93"/>
      <c r="C21" s="97" t="s">
        <v>82</v>
      </c>
      <c r="D21" s="81" t="s">
        <v>83</v>
      </c>
      <c r="E21" s="83"/>
      <c r="F21" s="83"/>
      <c r="G21" s="85"/>
      <c r="H21" s="85"/>
      <c r="I21" s="85"/>
      <c r="J21" s="85" t="s">
        <v>84</v>
      </c>
      <c r="K21" s="85" t="s">
        <v>85</v>
      </c>
      <c r="L21" s="85" t="s">
        <v>86</v>
      </c>
      <c r="M21" s="85" t="str">
        <f t="shared" si="1"/>
        <v/>
      </c>
      <c r="N21" s="34" t="s">
        <v>41</v>
      </c>
      <c r="O21" s="35" t="s">
        <v>42</v>
      </c>
      <c r="P21" s="35" t="s">
        <v>43</v>
      </c>
      <c r="Q21" s="35" t="s">
        <v>44</v>
      </c>
      <c r="R21" s="98" t="str">
        <f t="shared" si="2"/>
        <v/>
      </c>
      <c r="S21" s="78"/>
      <c r="T21" s="78"/>
      <c r="U21" s="78"/>
      <c r="V21" s="78"/>
      <c r="W21" s="78"/>
      <c r="X21" s="78"/>
      <c r="Y21" s="78"/>
      <c r="Z21" s="78"/>
    </row>
    <row r="22" ht="15.75" customHeight="1">
      <c r="A22" s="78"/>
      <c r="B22" s="110" t="s">
        <v>87</v>
      </c>
      <c r="C22" s="112"/>
      <c r="D22" s="112"/>
      <c r="E22" s="114"/>
      <c r="F22" s="83"/>
      <c r="G22" s="85"/>
      <c r="H22" s="85"/>
      <c r="I22" s="85"/>
      <c r="J22" s="85"/>
      <c r="K22" s="85"/>
      <c r="L22" s="85"/>
      <c r="M22" s="85"/>
      <c r="N22" s="34" t="s">
        <v>41</v>
      </c>
      <c r="O22" s="35" t="s">
        <v>42</v>
      </c>
      <c r="P22" s="35" t="s">
        <v>43</v>
      </c>
      <c r="Q22" s="35" t="s">
        <v>44</v>
      </c>
      <c r="R22" s="98" t="str">
        <f t="shared" si="2"/>
        <v/>
      </c>
      <c r="S22" s="78"/>
      <c r="T22" s="78"/>
      <c r="U22" s="78"/>
      <c r="V22" s="78"/>
      <c r="W22" s="78"/>
      <c r="X22" s="78"/>
      <c r="Y22" s="78"/>
      <c r="Z22" s="78"/>
    </row>
    <row r="23" ht="15.0" customHeight="1">
      <c r="D23" s="116"/>
      <c r="E23" s="33"/>
      <c r="F23" s="32"/>
      <c r="G23" s="34"/>
      <c r="H23" s="34"/>
      <c r="I23" s="34" t="s">
        <v>92</v>
      </c>
      <c r="J23" s="34"/>
      <c r="K23" s="34"/>
      <c r="L23" s="34"/>
      <c r="M23" s="85" t="str">
        <f>IFERROR(AVERAGE(M14:M21),"-")</f>
        <v>-</v>
      </c>
      <c r="N23" s="34"/>
      <c r="O23" s="35"/>
      <c r="P23" s="35"/>
      <c r="Q23" s="35"/>
      <c r="R23" s="37"/>
    </row>
    <row r="24" ht="15.75" customHeight="1">
      <c r="D24" s="32"/>
      <c r="E24" s="33"/>
      <c r="F24" s="32"/>
      <c r="G24" s="34"/>
      <c r="H24" s="34"/>
      <c r="I24" s="34" t="s">
        <v>94</v>
      </c>
      <c r="J24" s="34"/>
      <c r="K24" s="34"/>
      <c r="L24" s="34"/>
      <c r="M24" s="85" t="str">
        <f>IFERROR(AVERAGE(R14:R22),"-")</f>
        <v>-</v>
      </c>
      <c r="N24" s="34"/>
      <c r="O24" s="35"/>
      <c r="P24" s="35"/>
      <c r="Q24" s="35"/>
      <c r="R24" s="37"/>
    </row>
    <row r="25" ht="15.75" customHeight="1">
      <c r="D25" s="32"/>
      <c r="E25" s="33"/>
      <c r="F25" s="32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7"/>
    </row>
    <row r="26" ht="15.75" customHeight="1">
      <c r="D26" s="32"/>
      <c r="E26" s="33"/>
      <c r="F26" s="32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7"/>
    </row>
    <row r="27" ht="15.0" customHeight="1">
      <c r="D27" s="32"/>
      <c r="E27" s="33"/>
      <c r="F27" s="32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7"/>
    </row>
    <row r="28" ht="15.75" customHeight="1">
      <c r="D28" s="32"/>
      <c r="E28" s="33"/>
      <c r="F28" s="32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7"/>
    </row>
    <row r="29" ht="15.75" customHeight="1">
      <c r="D29" s="32"/>
      <c r="E29" s="33"/>
      <c r="F29" s="32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7"/>
    </row>
    <row r="30" ht="15.75" customHeight="1">
      <c r="D30" s="32"/>
      <c r="E30" s="33"/>
      <c r="F30" s="32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7"/>
    </row>
    <row r="31" ht="15.75" customHeight="1">
      <c r="D31" s="32"/>
      <c r="E31" s="33"/>
      <c r="F31" s="32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7"/>
    </row>
    <row r="32" ht="15.75" customHeight="1">
      <c r="D32" s="32"/>
      <c r="E32" s="33"/>
      <c r="F32" s="32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7"/>
    </row>
    <row r="33" ht="15.75" customHeight="1">
      <c r="D33" s="32"/>
      <c r="E33" s="33"/>
      <c r="F33" s="32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7"/>
    </row>
    <row r="34" ht="15.75" customHeight="1">
      <c r="D34" s="32"/>
      <c r="E34" s="33"/>
      <c r="F34" s="32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7"/>
    </row>
    <row r="35" ht="15.75" customHeight="1">
      <c r="D35" s="32"/>
      <c r="E35" s="33"/>
      <c r="F35" s="32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7"/>
    </row>
    <row r="36" ht="15.75" customHeight="1">
      <c r="D36" s="32"/>
      <c r="E36" s="33"/>
      <c r="F36" s="32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7"/>
    </row>
    <row r="37" ht="15.75" customHeight="1">
      <c r="D37" s="32"/>
      <c r="E37" s="33"/>
      <c r="F37" s="32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7"/>
    </row>
    <row r="38" ht="15.75" customHeight="1">
      <c r="D38" s="32"/>
      <c r="E38" s="33"/>
      <c r="F38" s="32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7"/>
    </row>
    <row r="39" ht="15.75" customHeight="1">
      <c r="D39" s="32"/>
      <c r="E39" s="33"/>
      <c r="F39" s="32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7"/>
    </row>
    <row r="40" ht="15.75" customHeight="1">
      <c r="D40" s="32"/>
      <c r="E40" s="33"/>
      <c r="F40" s="32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7"/>
    </row>
    <row r="41" ht="15.75" customHeight="1">
      <c r="D41" s="32"/>
      <c r="E41" s="33"/>
      <c r="F41" s="32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7"/>
    </row>
    <row r="42" ht="15.75" customHeight="1">
      <c r="D42" s="32"/>
      <c r="E42" s="33"/>
      <c r="F42" s="32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7"/>
    </row>
    <row r="43" ht="15.75" customHeight="1">
      <c r="D43" s="32"/>
      <c r="E43" s="33"/>
      <c r="F43" s="32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7"/>
    </row>
    <row r="44" ht="15.75" customHeight="1">
      <c r="D44" s="32"/>
      <c r="E44" s="33"/>
      <c r="F44" s="32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7"/>
    </row>
    <row r="45" ht="15.75" customHeight="1">
      <c r="D45" s="32"/>
      <c r="E45" s="33"/>
      <c r="F45" s="32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7"/>
    </row>
    <row r="46" ht="15.75" customHeight="1">
      <c r="D46" s="32"/>
      <c r="E46" s="33"/>
      <c r="F46" s="32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7"/>
    </row>
    <row r="47" ht="15.75" customHeight="1">
      <c r="D47" s="32"/>
      <c r="E47" s="33"/>
      <c r="F47" s="32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7"/>
    </row>
    <row r="48" ht="15.75" customHeight="1">
      <c r="D48" s="32"/>
      <c r="E48" s="33"/>
      <c r="F48" s="32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7"/>
    </row>
    <row r="49" ht="15.75" customHeight="1">
      <c r="D49" s="32"/>
      <c r="E49" s="33"/>
      <c r="F49" s="32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7"/>
    </row>
    <row r="50" ht="15.75" customHeight="1">
      <c r="D50" s="32"/>
      <c r="E50" s="33"/>
      <c r="F50" s="32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7"/>
    </row>
    <row r="51" ht="15.75" customHeight="1">
      <c r="D51" s="32"/>
      <c r="E51" s="33"/>
      <c r="F51" s="32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7"/>
    </row>
    <row r="52" ht="15.75" customHeight="1">
      <c r="D52" s="32"/>
      <c r="E52" s="33"/>
      <c r="F52" s="32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7"/>
    </row>
    <row r="53" ht="15.75" customHeight="1">
      <c r="D53" s="32"/>
      <c r="E53" s="33"/>
      <c r="F53" s="32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7"/>
    </row>
    <row r="54" ht="15.75" customHeight="1">
      <c r="D54" s="32"/>
      <c r="E54" s="33"/>
      <c r="F54" s="32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7"/>
    </row>
    <row r="55" ht="15.75" customHeight="1">
      <c r="D55" s="32"/>
      <c r="E55" s="33"/>
      <c r="F55" s="32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7"/>
    </row>
    <row r="56" ht="15.75" customHeight="1">
      <c r="D56" s="32"/>
      <c r="E56" s="33"/>
      <c r="F56" s="32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7"/>
    </row>
    <row r="57" ht="15.75" customHeight="1">
      <c r="D57" s="32"/>
      <c r="E57" s="33"/>
      <c r="F57" s="32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7"/>
    </row>
    <row r="58" ht="15.75" customHeight="1">
      <c r="D58" s="32"/>
      <c r="E58" s="33"/>
      <c r="F58" s="32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7"/>
    </row>
    <row r="59" ht="15.75" customHeight="1">
      <c r="D59" s="32"/>
      <c r="E59" s="33"/>
      <c r="F59" s="32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7"/>
    </row>
    <row r="60" ht="15.75" customHeight="1">
      <c r="D60" s="32"/>
      <c r="E60" s="33"/>
      <c r="F60" s="32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7"/>
    </row>
    <row r="61" ht="15.75" customHeight="1">
      <c r="D61" s="32"/>
      <c r="E61" s="33"/>
      <c r="F61" s="32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7"/>
    </row>
    <row r="62" ht="15.75" customHeight="1">
      <c r="D62" s="32"/>
      <c r="E62" s="33"/>
      <c r="F62" s="32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7"/>
    </row>
    <row r="63" ht="15.75" customHeight="1">
      <c r="D63" s="32"/>
      <c r="E63" s="33"/>
      <c r="F63" s="32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7"/>
    </row>
    <row r="64" ht="15.75" customHeight="1">
      <c r="D64" s="32"/>
      <c r="E64" s="33"/>
      <c r="F64" s="32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7"/>
    </row>
    <row r="65" ht="15.75" customHeight="1">
      <c r="D65" s="32"/>
      <c r="E65" s="33"/>
      <c r="F65" s="32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7"/>
    </row>
    <row r="66" ht="15.75" customHeight="1">
      <c r="D66" s="32"/>
      <c r="E66" s="33"/>
      <c r="F66" s="32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7"/>
    </row>
    <row r="67" ht="15.75" customHeight="1">
      <c r="D67" s="32"/>
      <c r="E67" s="33"/>
      <c r="F67" s="32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7"/>
    </row>
    <row r="68" ht="15.75" customHeight="1">
      <c r="D68" s="32"/>
      <c r="E68" s="33"/>
      <c r="F68" s="32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7"/>
    </row>
    <row r="69" ht="15.75" customHeight="1">
      <c r="D69" s="32"/>
      <c r="E69" s="33"/>
      <c r="F69" s="32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7"/>
    </row>
    <row r="70" ht="15.75" customHeight="1">
      <c r="D70" s="32"/>
      <c r="E70" s="33"/>
      <c r="F70" s="32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7"/>
    </row>
    <row r="71" ht="15.75" customHeight="1">
      <c r="D71" s="32"/>
      <c r="E71" s="33"/>
      <c r="F71" s="32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7"/>
    </row>
    <row r="72" ht="15.75" customHeight="1">
      <c r="D72" s="32"/>
      <c r="E72" s="33"/>
      <c r="F72" s="32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7"/>
    </row>
    <row r="73" ht="15.75" customHeight="1">
      <c r="D73" s="32"/>
      <c r="E73" s="33"/>
      <c r="F73" s="32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7"/>
    </row>
    <row r="74" ht="15.75" customHeight="1">
      <c r="D74" s="32"/>
      <c r="E74" s="33"/>
      <c r="F74" s="32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7"/>
    </row>
    <row r="75" ht="15.75" customHeight="1">
      <c r="D75" s="32"/>
      <c r="E75" s="33"/>
      <c r="F75" s="32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7"/>
    </row>
    <row r="76" ht="15.75" customHeight="1">
      <c r="D76" s="32"/>
      <c r="E76" s="33"/>
      <c r="F76" s="32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7"/>
    </row>
    <row r="77" ht="15.75" customHeight="1">
      <c r="D77" s="32"/>
      <c r="E77" s="33"/>
      <c r="F77" s="32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7"/>
    </row>
    <row r="78" ht="15.75" customHeight="1">
      <c r="D78" s="32"/>
      <c r="E78" s="33"/>
      <c r="F78" s="32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7"/>
    </row>
    <row r="79" ht="15.75" customHeight="1">
      <c r="D79" s="32"/>
      <c r="E79" s="33"/>
      <c r="F79" s="32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7"/>
    </row>
    <row r="80" ht="15.75" customHeight="1">
      <c r="D80" s="32"/>
      <c r="E80" s="33"/>
      <c r="F80" s="32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7"/>
    </row>
    <row r="81" ht="15.75" customHeight="1">
      <c r="D81" s="32"/>
      <c r="E81" s="33"/>
      <c r="F81" s="32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7"/>
    </row>
    <row r="82" ht="15.75" customHeight="1">
      <c r="D82" s="32"/>
      <c r="E82" s="33"/>
      <c r="F82" s="32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7"/>
    </row>
    <row r="83" ht="15.75" customHeight="1">
      <c r="D83" s="32"/>
      <c r="E83" s="33"/>
      <c r="F83" s="32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7"/>
    </row>
    <row r="84" ht="15.75" customHeight="1">
      <c r="D84" s="32"/>
      <c r="E84" s="33"/>
      <c r="F84" s="32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7"/>
    </row>
    <row r="85" ht="15.75" customHeight="1">
      <c r="D85" s="32"/>
      <c r="E85" s="33"/>
      <c r="F85" s="32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7"/>
    </row>
    <row r="86" ht="15.75" customHeight="1">
      <c r="D86" s="32"/>
      <c r="E86" s="33"/>
      <c r="F86" s="32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7"/>
    </row>
    <row r="87" ht="15.75" customHeight="1">
      <c r="D87" s="32"/>
      <c r="E87" s="33"/>
      <c r="F87" s="32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7"/>
    </row>
    <row r="88" ht="15.75" customHeight="1">
      <c r="D88" s="32"/>
      <c r="E88" s="33"/>
      <c r="F88" s="32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7"/>
    </row>
    <row r="89" ht="15.75" customHeight="1">
      <c r="D89" s="32"/>
      <c r="E89" s="33"/>
      <c r="F89" s="32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7"/>
    </row>
    <row r="90" ht="15.75" customHeight="1">
      <c r="D90" s="32"/>
      <c r="E90" s="33"/>
      <c r="F90" s="32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7"/>
    </row>
    <row r="91" ht="15.75" customHeight="1">
      <c r="D91" s="32"/>
      <c r="E91" s="33"/>
      <c r="F91" s="32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7"/>
    </row>
    <row r="92" ht="15.75" customHeight="1">
      <c r="D92" s="32"/>
      <c r="E92" s="33"/>
      <c r="F92" s="32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7"/>
    </row>
    <row r="93" ht="15.75" customHeight="1">
      <c r="D93" s="32"/>
      <c r="E93" s="33"/>
      <c r="F93" s="32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7"/>
    </row>
    <row r="94" ht="15.75" customHeight="1">
      <c r="D94" s="32"/>
      <c r="E94" s="33"/>
      <c r="F94" s="32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7"/>
    </row>
    <row r="95" ht="15.75" customHeight="1">
      <c r="D95" s="32"/>
      <c r="E95" s="33"/>
      <c r="F95" s="32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7"/>
    </row>
    <row r="96" ht="15.75" customHeight="1">
      <c r="D96" s="32"/>
      <c r="E96" s="33"/>
      <c r="F96" s="32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7"/>
    </row>
    <row r="97" ht="15.75" customHeight="1">
      <c r="D97" s="32"/>
      <c r="E97" s="33"/>
      <c r="F97" s="32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7"/>
    </row>
    <row r="98" ht="15.75" customHeight="1">
      <c r="D98" s="32"/>
      <c r="E98" s="33"/>
      <c r="F98" s="32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7"/>
    </row>
    <row r="99" ht="15.75" customHeight="1">
      <c r="D99" s="32"/>
      <c r="E99" s="33"/>
      <c r="F99" s="32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7"/>
    </row>
    <row r="100" ht="15.75" customHeight="1">
      <c r="D100" s="32"/>
      <c r="E100" s="33"/>
      <c r="F100" s="32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7"/>
    </row>
    <row r="101" ht="15.75" customHeight="1">
      <c r="D101" s="32"/>
      <c r="E101" s="33"/>
      <c r="F101" s="32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7"/>
    </row>
    <row r="102" ht="15.75" customHeight="1">
      <c r="D102" s="32"/>
      <c r="E102" s="33"/>
      <c r="F102" s="32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7"/>
    </row>
    <row r="103" ht="15.75" customHeight="1">
      <c r="D103" s="32"/>
      <c r="E103" s="33"/>
      <c r="F103" s="32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7"/>
    </row>
    <row r="104" ht="15.75" customHeight="1">
      <c r="D104" s="32"/>
      <c r="E104" s="33"/>
      <c r="F104" s="32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7"/>
    </row>
    <row r="105" ht="15.75" customHeight="1">
      <c r="D105" s="32"/>
      <c r="E105" s="33"/>
      <c r="F105" s="32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7"/>
    </row>
    <row r="106" ht="15.75" customHeight="1">
      <c r="D106" s="32"/>
      <c r="E106" s="33"/>
      <c r="F106" s="32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7"/>
    </row>
    <row r="107" ht="15.75" customHeight="1">
      <c r="D107" s="32"/>
      <c r="E107" s="33"/>
      <c r="F107" s="32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7"/>
    </row>
    <row r="108" ht="15.75" customHeight="1">
      <c r="D108" s="32"/>
      <c r="E108" s="33"/>
      <c r="F108" s="32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7"/>
    </row>
    <row r="109" ht="15.75" customHeight="1">
      <c r="D109" s="32"/>
      <c r="E109" s="33"/>
      <c r="F109" s="32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7"/>
    </row>
    <row r="110" ht="15.75" customHeight="1">
      <c r="D110" s="32"/>
      <c r="E110" s="33"/>
      <c r="F110" s="32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7"/>
    </row>
    <row r="111" ht="15.75" customHeight="1">
      <c r="D111" s="32"/>
      <c r="E111" s="33"/>
      <c r="F111" s="32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7"/>
    </row>
    <row r="112" ht="15.75" customHeight="1">
      <c r="D112" s="32"/>
      <c r="E112" s="33"/>
      <c r="F112" s="32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7"/>
    </row>
    <row r="113" ht="15.75" customHeight="1">
      <c r="D113" s="32"/>
      <c r="E113" s="33"/>
      <c r="F113" s="32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7"/>
    </row>
    <row r="114" ht="15.75" customHeight="1">
      <c r="D114" s="32"/>
      <c r="E114" s="33"/>
      <c r="F114" s="32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7"/>
    </row>
    <row r="115" ht="15.75" customHeight="1">
      <c r="D115" s="32"/>
      <c r="E115" s="33"/>
      <c r="F115" s="32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7"/>
    </row>
    <row r="116" ht="15.75" customHeight="1">
      <c r="D116" s="32"/>
      <c r="E116" s="33"/>
      <c r="F116" s="32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7"/>
    </row>
    <row r="117" ht="15.75" customHeight="1">
      <c r="D117" s="32"/>
      <c r="E117" s="33"/>
      <c r="F117" s="32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7"/>
    </row>
    <row r="118" ht="15.75" customHeight="1">
      <c r="D118" s="32"/>
      <c r="E118" s="33"/>
      <c r="F118" s="32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7"/>
    </row>
    <row r="119" ht="15.75" customHeight="1">
      <c r="D119" s="32"/>
      <c r="E119" s="33"/>
      <c r="F119" s="32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7"/>
    </row>
    <row r="120" ht="15.75" customHeight="1">
      <c r="D120" s="32"/>
      <c r="E120" s="33"/>
      <c r="F120" s="32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7"/>
    </row>
    <row r="121" ht="15.75" customHeight="1">
      <c r="D121" s="32"/>
      <c r="E121" s="33"/>
      <c r="F121" s="32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7"/>
    </row>
    <row r="122" ht="15.75" customHeight="1">
      <c r="D122" s="32"/>
      <c r="E122" s="33"/>
      <c r="F122" s="32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7"/>
    </row>
    <row r="123" ht="15.75" customHeight="1">
      <c r="D123" s="32"/>
      <c r="E123" s="33"/>
      <c r="F123" s="32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7"/>
    </row>
    <row r="124" ht="15.75" customHeight="1">
      <c r="D124" s="32"/>
      <c r="E124" s="33"/>
      <c r="F124" s="32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7"/>
    </row>
    <row r="125" ht="15.75" customHeight="1">
      <c r="D125" s="32"/>
      <c r="E125" s="33"/>
      <c r="F125" s="32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7"/>
    </row>
    <row r="126" ht="15.75" customHeight="1">
      <c r="D126" s="32"/>
      <c r="E126" s="33"/>
      <c r="F126" s="32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7"/>
    </row>
    <row r="127" ht="15.75" customHeight="1">
      <c r="D127" s="32"/>
      <c r="E127" s="33"/>
      <c r="F127" s="32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7"/>
    </row>
    <row r="128" ht="15.75" customHeight="1">
      <c r="D128" s="32"/>
      <c r="E128" s="33"/>
      <c r="F128" s="32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7"/>
    </row>
    <row r="129" ht="15.75" customHeight="1">
      <c r="D129" s="32"/>
      <c r="E129" s="33"/>
      <c r="F129" s="32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7"/>
    </row>
    <row r="130" ht="15.75" customHeight="1">
      <c r="D130" s="32"/>
      <c r="E130" s="33"/>
      <c r="F130" s="32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7"/>
    </row>
    <row r="131" ht="15.75" customHeight="1">
      <c r="D131" s="32"/>
      <c r="E131" s="33"/>
      <c r="F131" s="32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7"/>
    </row>
    <row r="132" ht="15.75" customHeight="1">
      <c r="D132" s="32"/>
      <c r="E132" s="33"/>
      <c r="F132" s="32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7"/>
    </row>
    <row r="133" ht="15.75" customHeight="1">
      <c r="D133" s="32"/>
      <c r="E133" s="33"/>
      <c r="F133" s="32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7"/>
    </row>
    <row r="134" ht="15.75" customHeight="1">
      <c r="D134" s="32"/>
      <c r="E134" s="33"/>
      <c r="F134" s="32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7"/>
    </row>
    <row r="135" ht="15.75" customHeight="1">
      <c r="D135" s="32"/>
      <c r="E135" s="33"/>
      <c r="F135" s="32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7"/>
    </row>
    <row r="136" ht="15.75" customHeight="1">
      <c r="D136" s="32"/>
      <c r="E136" s="33"/>
      <c r="F136" s="32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7"/>
    </row>
    <row r="137" ht="15.75" customHeight="1">
      <c r="D137" s="32"/>
      <c r="E137" s="33"/>
      <c r="F137" s="32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7"/>
    </row>
    <row r="138" ht="15.75" customHeight="1">
      <c r="D138" s="32"/>
      <c r="E138" s="33"/>
      <c r="F138" s="32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7"/>
    </row>
    <row r="139" ht="15.75" customHeight="1">
      <c r="D139" s="32"/>
      <c r="E139" s="33"/>
      <c r="F139" s="32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7"/>
    </row>
    <row r="140" ht="15.75" customHeight="1">
      <c r="D140" s="32"/>
      <c r="E140" s="33"/>
      <c r="F140" s="32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7"/>
    </row>
    <row r="141" ht="15.75" customHeight="1">
      <c r="D141" s="32"/>
      <c r="E141" s="33"/>
      <c r="F141" s="32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7"/>
    </row>
    <row r="142" ht="15.75" customHeight="1">
      <c r="D142" s="32"/>
      <c r="E142" s="33"/>
      <c r="F142" s="32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7"/>
    </row>
    <row r="143" ht="15.75" customHeight="1">
      <c r="D143" s="32"/>
      <c r="E143" s="33"/>
      <c r="F143" s="32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7"/>
    </row>
    <row r="144" ht="15.75" customHeight="1">
      <c r="D144" s="32"/>
      <c r="E144" s="33"/>
      <c r="F144" s="32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7"/>
    </row>
    <row r="145" ht="15.75" customHeight="1">
      <c r="D145" s="32"/>
      <c r="E145" s="33"/>
      <c r="F145" s="32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7"/>
    </row>
    <row r="146" ht="15.75" customHeight="1">
      <c r="D146" s="32"/>
      <c r="E146" s="33"/>
      <c r="F146" s="32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7"/>
    </row>
    <row r="147" ht="15.75" customHeight="1">
      <c r="D147" s="32"/>
      <c r="E147" s="33"/>
      <c r="F147" s="32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7"/>
    </row>
    <row r="148" ht="15.75" customHeight="1">
      <c r="D148" s="32"/>
      <c r="E148" s="33"/>
      <c r="F148" s="32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7"/>
    </row>
    <row r="149" ht="15.75" customHeight="1">
      <c r="D149" s="32"/>
      <c r="E149" s="33"/>
      <c r="F149" s="32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7"/>
    </row>
    <row r="150" ht="15.75" customHeight="1">
      <c r="D150" s="32"/>
      <c r="E150" s="33"/>
      <c r="F150" s="32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7"/>
    </row>
    <row r="151" ht="15.75" customHeight="1">
      <c r="D151" s="32"/>
      <c r="E151" s="33"/>
      <c r="F151" s="32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7"/>
    </row>
    <row r="152" ht="15.75" customHeight="1">
      <c r="D152" s="32"/>
      <c r="E152" s="33"/>
      <c r="F152" s="32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7"/>
    </row>
    <row r="153" ht="15.75" customHeight="1">
      <c r="D153" s="32"/>
      <c r="E153" s="33"/>
      <c r="F153" s="32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7"/>
    </row>
    <row r="154" ht="15.75" customHeight="1">
      <c r="D154" s="32"/>
      <c r="E154" s="33"/>
      <c r="F154" s="32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7"/>
    </row>
    <row r="155" ht="15.75" customHeight="1">
      <c r="D155" s="32"/>
      <c r="E155" s="33"/>
      <c r="F155" s="32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7"/>
    </row>
    <row r="156" ht="15.75" customHeight="1">
      <c r="D156" s="32"/>
      <c r="E156" s="33"/>
      <c r="F156" s="32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7"/>
    </row>
    <row r="157" ht="15.75" customHeight="1">
      <c r="D157" s="32"/>
      <c r="E157" s="33"/>
      <c r="F157" s="32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7"/>
    </row>
    <row r="158" ht="15.75" customHeight="1">
      <c r="D158" s="32"/>
      <c r="E158" s="33"/>
      <c r="F158" s="32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7"/>
    </row>
    <row r="159" ht="15.75" customHeight="1">
      <c r="D159" s="32"/>
      <c r="E159" s="33"/>
      <c r="F159" s="32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7"/>
    </row>
    <row r="160" ht="15.75" customHeight="1">
      <c r="D160" s="32"/>
      <c r="E160" s="33"/>
      <c r="F160" s="32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7"/>
    </row>
    <row r="161" ht="15.75" customHeight="1">
      <c r="D161" s="32"/>
      <c r="E161" s="33"/>
      <c r="F161" s="32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7"/>
    </row>
    <row r="162" ht="15.75" customHeight="1">
      <c r="D162" s="32"/>
      <c r="E162" s="33"/>
      <c r="F162" s="32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7"/>
    </row>
    <row r="163" ht="15.75" customHeight="1">
      <c r="D163" s="32"/>
      <c r="E163" s="33"/>
      <c r="F163" s="32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7"/>
    </row>
    <row r="164" ht="15.75" customHeight="1">
      <c r="D164" s="32"/>
      <c r="E164" s="33"/>
      <c r="F164" s="32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7"/>
    </row>
    <row r="165" ht="15.75" customHeight="1">
      <c r="D165" s="32"/>
      <c r="E165" s="33"/>
      <c r="F165" s="32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7"/>
    </row>
    <row r="166" ht="15.75" customHeight="1">
      <c r="D166" s="32"/>
      <c r="E166" s="33"/>
      <c r="F166" s="32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7"/>
    </row>
    <row r="167" ht="15.75" customHeight="1">
      <c r="D167" s="32"/>
      <c r="E167" s="33"/>
      <c r="F167" s="32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7"/>
    </row>
    <row r="168" ht="15.75" customHeight="1">
      <c r="D168" s="32"/>
      <c r="E168" s="33"/>
      <c r="F168" s="32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7"/>
    </row>
    <row r="169" ht="15.75" customHeight="1">
      <c r="D169" s="32"/>
      <c r="E169" s="33"/>
      <c r="F169" s="32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7"/>
    </row>
    <row r="170" ht="15.75" customHeight="1">
      <c r="D170" s="32"/>
      <c r="E170" s="33"/>
      <c r="F170" s="32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7"/>
    </row>
    <row r="171" ht="15.75" customHeight="1">
      <c r="D171" s="32"/>
      <c r="E171" s="33"/>
      <c r="F171" s="32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7"/>
    </row>
    <row r="172" ht="15.75" customHeight="1">
      <c r="D172" s="32"/>
      <c r="E172" s="33"/>
      <c r="F172" s="32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7"/>
    </row>
    <row r="173" ht="15.75" customHeight="1">
      <c r="D173" s="32"/>
      <c r="E173" s="33"/>
      <c r="F173" s="32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7"/>
    </row>
    <row r="174" ht="15.75" customHeight="1">
      <c r="D174" s="32"/>
      <c r="E174" s="33"/>
      <c r="F174" s="32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7"/>
    </row>
    <row r="175" ht="15.75" customHeight="1">
      <c r="D175" s="32"/>
      <c r="E175" s="33"/>
      <c r="F175" s="32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7"/>
    </row>
    <row r="176" ht="15.75" customHeight="1">
      <c r="D176" s="32"/>
      <c r="E176" s="33"/>
      <c r="F176" s="32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7"/>
    </row>
    <row r="177" ht="15.75" customHeight="1">
      <c r="D177" s="32"/>
      <c r="E177" s="33"/>
      <c r="F177" s="32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7"/>
    </row>
    <row r="178" ht="15.75" customHeight="1">
      <c r="D178" s="32"/>
      <c r="E178" s="33"/>
      <c r="F178" s="32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7"/>
    </row>
    <row r="179" ht="15.75" customHeight="1">
      <c r="D179" s="32"/>
      <c r="E179" s="33"/>
      <c r="F179" s="32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7"/>
    </row>
    <row r="180" ht="15.75" customHeight="1">
      <c r="D180" s="32"/>
      <c r="E180" s="33"/>
      <c r="F180" s="32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7"/>
    </row>
    <row r="181" ht="15.75" customHeight="1">
      <c r="D181" s="32"/>
      <c r="E181" s="33"/>
      <c r="F181" s="32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7"/>
    </row>
    <row r="182" ht="15.75" customHeight="1">
      <c r="D182" s="32"/>
      <c r="E182" s="33"/>
      <c r="F182" s="32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7"/>
    </row>
    <row r="183" ht="15.75" customHeight="1">
      <c r="D183" s="32"/>
      <c r="E183" s="33"/>
      <c r="F183" s="32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7"/>
    </row>
    <row r="184" ht="15.75" customHeight="1">
      <c r="D184" s="32"/>
      <c r="E184" s="33"/>
      <c r="F184" s="32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7"/>
    </row>
    <row r="185" ht="15.75" customHeight="1">
      <c r="D185" s="32"/>
      <c r="E185" s="33"/>
      <c r="F185" s="32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7"/>
    </row>
    <row r="186" ht="15.75" customHeight="1">
      <c r="D186" s="32"/>
      <c r="E186" s="33"/>
      <c r="F186" s="32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7"/>
    </row>
    <row r="187" ht="15.75" customHeight="1">
      <c r="D187" s="32"/>
      <c r="E187" s="33"/>
      <c r="F187" s="32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7"/>
    </row>
    <row r="188" ht="15.75" customHeight="1">
      <c r="D188" s="32"/>
      <c r="E188" s="33"/>
      <c r="F188" s="32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7"/>
    </row>
    <row r="189" ht="15.75" customHeight="1">
      <c r="D189" s="32"/>
      <c r="E189" s="33"/>
      <c r="F189" s="32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7"/>
    </row>
    <row r="190" ht="15.75" customHeight="1">
      <c r="D190" s="32"/>
      <c r="E190" s="33"/>
      <c r="F190" s="32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7"/>
    </row>
    <row r="191" ht="15.75" customHeight="1">
      <c r="D191" s="32"/>
      <c r="E191" s="33"/>
      <c r="F191" s="32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7"/>
    </row>
    <row r="192" ht="15.75" customHeight="1">
      <c r="D192" s="32"/>
      <c r="E192" s="33"/>
      <c r="F192" s="32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7"/>
    </row>
    <row r="193" ht="15.75" customHeight="1">
      <c r="D193" s="32"/>
      <c r="E193" s="33"/>
      <c r="F193" s="32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7"/>
    </row>
    <row r="194" ht="15.75" customHeight="1">
      <c r="D194" s="32"/>
      <c r="E194" s="33"/>
      <c r="F194" s="32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7"/>
    </row>
    <row r="195" ht="15.75" customHeight="1">
      <c r="D195" s="32"/>
      <c r="E195" s="33"/>
      <c r="F195" s="32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7"/>
    </row>
    <row r="196" ht="15.75" customHeight="1">
      <c r="D196" s="32"/>
      <c r="E196" s="33"/>
      <c r="F196" s="32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7"/>
    </row>
    <row r="197" ht="15.75" customHeight="1">
      <c r="D197" s="32"/>
      <c r="E197" s="33"/>
      <c r="F197" s="32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7"/>
    </row>
    <row r="198" ht="15.75" customHeight="1">
      <c r="D198" s="32"/>
      <c r="E198" s="33"/>
      <c r="F198" s="32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7"/>
    </row>
    <row r="199" ht="15.75" customHeight="1">
      <c r="D199" s="32"/>
      <c r="E199" s="33"/>
      <c r="F199" s="32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7"/>
    </row>
    <row r="200" ht="15.75" customHeight="1">
      <c r="D200" s="32"/>
      <c r="E200" s="33"/>
      <c r="F200" s="32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7"/>
    </row>
    <row r="201" ht="15.75" customHeight="1">
      <c r="D201" s="32"/>
      <c r="E201" s="33"/>
      <c r="F201" s="32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7"/>
    </row>
    <row r="202" ht="15.75" customHeight="1">
      <c r="D202" s="32"/>
      <c r="E202" s="33"/>
      <c r="F202" s="32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7"/>
    </row>
    <row r="203" ht="15.75" customHeight="1">
      <c r="D203" s="32"/>
      <c r="E203" s="33"/>
      <c r="F203" s="32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7"/>
    </row>
    <row r="204" ht="15.75" customHeight="1">
      <c r="D204" s="32"/>
      <c r="E204" s="33"/>
      <c r="F204" s="32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7"/>
    </row>
    <row r="205" ht="15.75" customHeight="1">
      <c r="D205" s="32"/>
      <c r="E205" s="33"/>
      <c r="F205" s="32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7"/>
    </row>
    <row r="206" ht="15.75" customHeight="1">
      <c r="D206" s="32"/>
      <c r="E206" s="33"/>
      <c r="F206" s="32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7"/>
    </row>
    <row r="207" ht="15.75" customHeight="1">
      <c r="D207" s="32"/>
      <c r="E207" s="33"/>
      <c r="F207" s="32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7"/>
    </row>
    <row r="208" ht="15.75" customHeight="1">
      <c r="D208" s="32"/>
      <c r="E208" s="33"/>
      <c r="F208" s="32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7"/>
    </row>
    <row r="209" ht="15.75" customHeight="1">
      <c r="D209" s="32"/>
      <c r="E209" s="33"/>
      <c r="F209" s="32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7"/>
    </row>
    <row r="210" ht="15.75" customHeight="1">
      <c r="D210" s="32"/>
      <c r="E210" s="33"/>
      <c r="F210" s="32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7"/>
    </row>
    <row r="211" ht="15.75" customHeight="1">
      <c r="D211" s="32"/>
      <c r="E211" s="33"/>
      <c r="F211" s="32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7"/>
    </row>
    <row r="212" ht="15.75" customHeight="1">
      <c r="D212" s="32"/>
      <c r="E212" s="33"/>
      <c r="F212" s="32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7"/>
    </row>
    <row r="213" ht="15.75" customHeight="1">
      <c r="D213" s="32"/>
      <c r="E213" s="33"/>
      <c r="F213" s="32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7"/>
    </row>
    <row r="214" ht="15.75" customHeight="1">
      <c r="D214" s="32"/>
      <c r="E214" s="33"/>
      <c r="F214" s="32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7"/>
    </row>
    <row r="215" ht="15.75" customHeight="1">
      <c r="D215" s="32"/>
      <c r="E215" s="33"/>
      <c r="F215" s="32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7"/>
    </row>
    <row r="216" ht="15.75" customHeight="1">
      <c r="D216" s="32"/>
      <c r="E216" s="33"/>
      <c r="F216" s="32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7"/>
    </row>
    <row r="217" ht="15.75" customHeight="1">
      <c r="D217" s="32"/>
      <c r="E217" s="33"/>
      <c r="F217" s="32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7"/>
    </row>
    <row r="218" ht="15.75" customHeight="1">
      <c r="D218" s="32"/>
      <c r="E218" s="33"/>
      <c r="F218" s="32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7"/>
    </row>
    <row r="219" ht="15.75" customHeight="1">
      <c r="D219" s="32"/>
      <c r="E219" s="33"/>
      <c r="F219" s="32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7"/>
    </row>
    <row r="220" ht="15.75" customHeight="1">
      <c r="D220" s="32"/>
      <c r="E220" s="33"/>
      <c r="F220" s="32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7"/>
    </row>
    <row r="221" ht="15.75" customHeight="1">
      <c r="D221" s="32"/>
      <c r="E221" s="33"/>
      <c r="F221" s="32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7"/>
    </row>
    <row r="222" ht="15.75" customHeight="1">
      <c r="D222" s="32"/>
      <c r="E222" s="33"/>
      <c r="F222" s="32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7"/>
    </row>
    <row r="223" ht="15.75" customHeight="1">
      <c r="D223" s="32"/>
      <c r="E223" s="33"/>
      <c r="F223" s="32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7"/>
    </row>
    <row r="224" ht="15.75" customHeight="1">
      <c r="D224" s="32"/>
      <c r="E224" s="33"/>
      <c r="F224" s="32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7"/>
    </row>
    <row r="225" ht="15.75" customHeight="1">
      <c r="D225" s="32"/>
      <c r="E225" s="33"/>
      <c r="F225" s="32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7"/>
    </row>
    <row r="226" ht="15.75" customHeight="1">
      <c r="D226" s="32"/>
      <c r="E226" s="33"/>
      <c r="F226" s="32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7"/>
    </row>
    <row r="227" ht="15.75" customHeight="1">
      <c r="D227" s="32"/>
      <c r="E227" s="33"/>
      <c r="F227" s="32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7"/>
    </row>
    <row r="228" ht="15.75" customHeight="1">
      <c r="D228" s="32"/>
      <c r="E228" s="33"/>
      <c r="F228" s="32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7"/>
    </row>
    <row r="229" ht="15.75" customHeight="1">
      <c r="D229" s="32"/>
      <c r="E229" s="33"/>
      <c r="F229" s="32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7"/>
    </row>
    <row r="230" ht="15.75" customHeight="1">
      <c r="D230" s="32"/>
      <c r="E230" s="33"/>
      <c r="F230" s="32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7"/>
    </row>
    <row r="231" ht="15.75" customHeight="1">
      <c r="D231" s="32"/>
      <c r="E231" s="33"/>
      <c r="F231" s="32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7"/>
    </row>
    <row r="232" ht="15.75" customHeight="1">
      <c r="D232" s="32"/>
      <c r="E232" s="33"/>
      <c r="F232" s="32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7"/>
    </row>
    <row r="233" ht="15.75" customHeight="1">
      <c r="D233" s="32"/>
      <c r="E233" s="33"/>
      <c r="F233" s="32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7"/>
    </row>
    <row r="234" ht="15.75" customHeight="1">
      <c r="D234" s="32"/>
      <c r="E234" s="33"/>
      <c r="F234" s="32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7"/>
    </row>
    <row r="235" ht="15.75" customHeight="1">
      <c r="D235" s="32"/>
      <c r="E235" s="33"/>
      <c r="F235" s="32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7"/>
    </row>
    <row r="236" ht="15.75" customHeight="1">
      <c r="D236" s="32"/>
      <c r="E236" s="33"/>
      <c r="F236" s="32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7"/>
    </row>
    <row r="237" ht="15.75" customHeight="1">
      <c r="D237" s="32"/>
      <c r="E237" s="33"/>
      <c r="F237" s="32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7"/>
    </row>
    <row r="238" ht="15.75" customHeight="1">
      <c r="D238" s="32"/>
      <c r="E238" s="33"/>
      <c r="F238" s="32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7"/>
    </row>
    <row r="239" ht="15.75" customHeight="1">
      <c r="D239" s="32"/>
      <c r="E239" s="33"/>
      <c r="F239" s="32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7"/>
    </row>
    <row r="240" ht="15.75" customHeight="1">
      <c r="D240" s="32"/>
      <c r="E240" s="33"/>
      <c r="F240" s="32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7"/>
    </row>
    <row r="241" ht="15.75" customHeight="1">
      <c r="D241" s="32"/>
      <c r="E241" s="33"/>
      <c r="F241" s="32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7"/>
    </row>
    <row r="242" ht="15.75" customHeight="1">
      <c r="D242" s="32"/>
      <c r="E242" s="33"/>
      <c r="F242" s="32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7"/>
    </row>
    <row r="243" ht="15.75" customHeight="1">
      <c r="D243" s="32"/>
      <c r="E243" s="33"/>
      <c r="F243" s="32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7"/>
    </row>
    <row r="244" ht="15.75" customHeight="1">
      <c r="D244" s="32"/>
      <c r="E244" s="33"/>
      <c r="F244" s="32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7"/>
    </row>
    <row r="245" ht="15.75" customHeight="1">
      <c r="D245" s="32"/>
      <c r="E245" s="33"/>
      <c r="F245" s="32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7"/>
    </row>
    <row r="246" ht="15.75" customHeight="1">
      <c r="D246" s="32"/>
      <c r="E246" s="33"/>
      <c r="F246" s="32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7"/>
    </row>
    <row r="247" ht="15.75" customHeight="1">
      <c r="D247" s="32"/>
      <c r="E247" s="33"/>
      <c r="F247" s="32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7"/>
    </row>
    <row r="248" ht="15.75" customHeight="1">
      <c r="D248" s="32"/>
      <c r="E248" s="33"/>
      <c r="F248" s="32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7"/>
    </row>
    <row r="249" ht="15.75" customHeight="1">
      <c r="D249" s="32"/>
      <c r="E249" s="33"/>
      <c r="F249" s="32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7"/>
    </row>
    <row r="250" ht="15.75" customHeight="1">
      <c r="D250" s="32"/>
      <c r="E250" s="33"/>
      <c r="F250" s="32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7"/>
    </row>
    <row r="251" ht="15.75" customHeight="1">
      <c r="D251" s="32"/>
      <c r="E251" s="33"/>
      <c r="F251" s="32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7"/>
    </row>
    <row r="252" ht="15.75" customHeight="1">
      <c r="D252" s="32"/>
      <c r="E252" s="33"/>
      <c r="F252" s="32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7"/>
    </row>
    <row r="253" ht="15.75" customHeight="1">
      <c r="D253" s="32"/>
      <c r="E253" s="33"/>
      <c r="F253" s="32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7"/>
    </row>
    <row r="254" ht="15.75" customHeight="1">
      <c r="D254" s="32"/>
      <c r="E254" s="33"/>
      <c r="F254" s="32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7"/>
    </row>
    <row r="255" ht="15.75" customHeight="1">
      <c r="D255" s="32"/>
      <c r="E255" s="33"/>
      <c r="F255" s="32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7"/>
    </row>
    <row r="256" ht="15.75" customHeight="1">
      <c r="D256" s="32"/>
      <c r="E256" s="33"/>
      <c r="F256" s="32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7"/>
    </row>
    <row r="257" ht="15.75" customHeight="1">
      <c r="D257" s="32"/>
      <c r="E257" s="33"/>
      <c r="F257" s="32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7"/>
    </row>
    <row r="258" ht="15.75" customHeight="1">
      <c r="D258" s="32"/>
      <c r="E258" s="33"/>
      <c r="F258" s="32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7"/>
    </row>
    <row r="259" ht="15.75" customHeight="1">
      <c r="D259" s="32"/>
      <c r="E259" s="33"/>
      <c r="F259" s="32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7"/>
    </row>
    <row r="260" ht="15.75" customHeight="1">
      <c r="D260" s="32"/>
      <c r="E260" s="33"/>
      <c r="F260" s="32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7"/>
    </row>
    <row r="261" ht="15.75" customHeight="1">
      <c r="D261" s="32"/>
      <c r="E261" s="33"/>
      <c r="F261" s="32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7"/>
    </row>
    <row r="262" ht="15.75" customHeight="1">
      <c r="D262" s="32"/>
      <c r="E262" s="33"/>
      <c r="F262" s="32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7"/>
    </row>
    <row r="263" ht="15.75" customHeight="1">
      <c r="D263" s="32"/>
      <c r="E263" s="33"/>
      <c r="F263" s="32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7"/>
    </row>
    <row r="264" ht="15.75" customHeight="1">
      <c r="D264" s="32"/>
      <c r="E264" s="33"/>
      <c r="F264" s="32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7"/>
    </row>
    <row r="265" ht="15.75" customHeight="1">
      <c r="D265" s="32"/>
      <c r="E265" s="33"/>
      <c r="F265" s="32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7"/>
    </row>
    <row r="266" ht="15.75" customHeight="1">
      <c r="D266" s="32"/>
      <c r="E266" s="33"/>
      <c r="F266" s="32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7"/>
    </row>
    <row r="267" ht="15.75" customHeight="1">
      <c r="D267" s="32"/>
      <c r="E267" s="33"/>
      <c r="F267" s="32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7"/>
    </row>
    <row r="268" ht="15.75" customHeight="1">
      <c r="D268" s="32"/>
      <c r="E268" s="33"/>
      <c r="F268" s="32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7"/>
    </row>
    <row r="269" ht="15.75" customHeight="1">
      <c r="D269" s="32"/>
      <c r="E269" s="33"/>
      <c r="F269" s="32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7"/>
    </row>
    <row r="270" ht="15.75" customHeight="1">
      <c r="D270" s="32"/>
      <c r="E270" s="33"/>
      <c r="F270" s="32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7"/>
    </row>
    <row r="271" ht="15.75" customHeight="1">
      <c r="D271" s="32"/>
      <c r="E271" s="33"/>
      <c r="F271" s="32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7"/>
    </row>
    <row r="272" ht="15.75" customHeight="1">
      <c r="D272" s="32"/>
      <c r="E272" s="33"/>
      <c r="F272" s="32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7"/>
    </row>
    <row r="273" ht="15.75" customHeight="1">
      <c r="D273" s="32"/>
      <c r="E273" s="33"/>
      <c r="F273" s="32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7"/>
    </row>
    <row r="274" ht="15.75" customHeight="1">
      <c r="D274" s="32"/>
      <c r="E274" s="33"/>
      <c r="F274" s="32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7"/>
    </row>
    <row r="275" ht="15.75" customHeight="1">
      <c r="D275" s="32"/>
      <c r="E275" s="33"/>
      <c r="F275" s="32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7"/>
    </row>
    <row r="276" ht="15.75" customHeight="1">
      <c r="D276" s="32"/>
      <c r="E276" s="33"/>
      <c r="F276" s="32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7"/>
    </row>
    <row r="277" ht="15.75" customHeight="1">
      <c r="D277" s="32"/>
      <c r="E277" s="33"/>
      <c r="F277" s="32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7"/>
    </row>
    <row r="278" ht="15.75" customHeight="1">
      <c r="D278" s="32"/>
      <c r="E278" s="33"/>
      <c r="F278" s="32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7"/>
    </row>
    <row r="279" ht="15.75" customHeight="1">
      <c r="D279" s="32"/>
      <c r="E279" s="33"/>
      <c r="F279" s="32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7"/>
    </row>
    <row r="280" ht="15.75" customHeight="1">
      <c r="D280" s="32"/>
      <c r="E280" s="33"/>
      <c r="F280" s="32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7"/>
    </row>
    <row r="281" ht="15.75" customHeight="1">
      <c r="D281" s="32"/>
      <c r="E281" s="33"/>
      <c r="F281" s="32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7"/>
    </row>
    <row r="282" ht="15.75" customHeight="1">
      <c r="D282" s="32"/>
      <c r="E282" s="33"/>
      <c r="F282" s="32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7"/>
    </row>
    <row r="283" ht="15.75" customHeight="1">
      <c r="D283" s="32"/>
      <c r="E283" s="33"/>
      <c r="F283" s="32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7"/>
    </row>
    <row r="284" ht="15.75" customHeight="1">
      <c r="D284" s="32"/>
      <c r="E284" s="33"/>
      <c r="F284" s="32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7"/>
    </row>
    <row r="285" ht="15.75" customHeight="1">
      <c r="D285" s="32"/>
      <c r="E285" s="33"/>
      <c r="F285" s="32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7"/>
    </row>
    <row r="286" ht="15.75" customHeight="1">
      <c r="D286" s="32"/>
      <c r="E286" s="33"/>
      <c r="F286" s="32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7"/>
    </row>
    <row r="287" ht="15.75" customHeight="1">
      <c r="D287" s="32"/>
      <c r="E287" s="33"/>
      <c r="F287" s="32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7"/>
    </row>
    <row r="288" ht="15.75" customHeight="1">
      <c r="D288" s="32"/>
      <c r="E288" s="33"/>
      <c r="F288" s="32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7"/>
    </row>
    <row r="289" ht="15.75" customHeight="1">
      <c r="D289" s="32"/>
      <c r="E289" s="33"/>
      <c r="F289" s="32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7"/>
    </row>
    <row r="290" ht="15.75" customHeight="1">
      <c r="D290" s="32"/>
      <c r="E290" s="33"/>
      <c r="F290" s="32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7"/>
    </row>
    <row r="291" ht="15.75" customHeight="1">
      <c r="D291" s="32"/>
      <c r="E291" s="33"/>
      <c r="F291" s="32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7"/>
    </row>
    <row r="292" ht="15.75" customHeight="1">
      <c r="D292" s="32"/>
      <c r="E292" s="33"/>
      <c r="F292" s="32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7"/>
    </row>
    <row r="293" ht="15.75" customHeight="1">
      <c r="D293" s="32"/>
      <c r="E293" s="33"/>
      <c r="F293" s="32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7"/>
    </row>
    <row r="294" ht="15.75" customHeight="1">
      <c r="D294" s="32"/>
      <c r="E294" s="33"/>
      <c r="F294" s="32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7"/>
    </row>
    <row r="295" ht="15.75" customHeight="1">
      <c r="D295" s="32"/>
      <c r="E295" s="33"/>
      <c r="F295" s="32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7"/>
    </row>
    <row r="296" ht="15.75" customHeight="1">
      <c r="D296" s="32"/>
      <c r="E296" s="33"/>
      <c r="F296" s="32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7"/>
    </row>
    <row r="297" ht="15.75" customHeight="1">
      <c r="D297" s="32"/>
      <c r="E297" s="33"/>
      <c r="F297" s="32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7"/>
    </row>
    <row r="298" ht="15.75" customHeight="1">
      <c r="D298" s="32"/>
      <c r="E298" s="33"/>
      <c r="F298" s="32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7"/>
    </row>
    <row r="299" ht="15.75" customHeight="1">
      <c r="D299" s="32"/>
      <c r="E299" s="33"/>
      <c r="F299" s="32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7"/>
    </row>
    <row r="300" ht="15.75" customHeight="1">
      <c r="D300" s="32"/>
      <c r="E300" s="33"/>
      <c r="F300" s="32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7"/>
    </row>
    <row r="301" ht="15.75" customHeight="1">
      <c r="D301" s="32"/>
      <c r="E301" s="33"/>
      <c r="F301" s="32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7"/>
    </row>
    <row r="302" ht="15.75" customHeight="1">
      <c r="D302" s="32"/>
      <c r="E302" s="33"/>
      <c r="F302" s="32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7"/>
    </row>
    <row r="303" ht="15.75" customHeight="1">
      <c r="D303" s="32"/>
      <c r="E303" s="33"/>
      <c r="F303" s="32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7"/>
    </row>
    <row r="304" ht="15.75" customHeight="1">
      <c r="D304" s="32"/>
      <c r="E304" s="33"/>
      <c r="F304" s="32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7"/>
    </row>
    <row r="305" ht="15.75" customHeight="1">
      <c r="D305" s="32"/>
      <c r="E305" s="33"/>
      <c r="F305" s="32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7"/>
    </row>
    <row r="306" ht="15.75" customHeight="1">
      <c r="D306" s="32"/>
      <c r="E306" s="33"/>
      <c r="F306" s="32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7"/>
    </row>
    <row r="307" ht="15.75" customHeight="1">
      <c r="D307" s="32"/>
      <c r="E307" s="33"/>
      <c r="F307" s="32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7"/>
    </row>
    <row r="308" ht="15.75" customHeight="1">
      <c r="D308" s="32"/>
      <c r="E308" s="33"/>
      <c r="F308" s="32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7"/>
    </row>
    <row r="309" ht="15.75" customHeight="1">
      <c r="D309" s="32"/>
      <c r="E309" s="33"/>
      <c r="F309" s="32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7"/>
    </row>
    <row r="310" ht="15.75" customHeight="1">
      <c r="D310" s="32"/>
      <c r="E310" s="33"/>
      <c r="F310" s="32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7"/>
    </row>
    <row r="311" ht="15.75" customHeight="1">
      <c r="D311" s="32"/>
      <c r="E311" s="33"/>
      <c r="F311" s="32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7"/>
    </row>
    <row r="312" ht="15.75" customHeight="1">
      <c r="D312" s="32"/>
      <c r="E312" s="33"/>
      <c r="F312" s="32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7"/>
    </row>
    <row r="313" ht="15.75" customHeight="1">
      <c r="D313" s="32"/>
      <c r="E313" s="33"/>
      <c r="F313" s="32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7"/>
    </row>
    <row r="314" ht="15.75" customHeight="1">
      <c r="D314" s="32"/>
      <c r="E314" s="33"/>
      <c r="F314" s="32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7"/>
    </row>
    <row r="315" ht="15.75" customHeight="1">
      <c r="D315" s="32"/>
      <c r="E315" s="33"/>
      <c r="F315" s="32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7"/>
    </row>
    <row r="316" ht="15.75" customHeight="1">
      <c r="D316" s="32"/>
      <c r="E316" s="33"/>
      <c r="F316" s="32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7"/>
    </row>
    <row r="317" ht="15.75" customHeight="1">
      <c r="D317" s="32"/>
      <c r="E317" s="33"/>
      <c r="F317" s="32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7"/>
    </row>
    <row r="318" ht="15.75" customHeight="1">
      <c r="D318" s="32"/>
      <c r="E318" s="33"/>
      <c r="F318" s="32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7"/>
    </row>
    <row r="319" ht="15.75" customHeight="1">
      <c r="D319" s="32"/>
      <c r="E319" s="33"/>
      <c r="F319" s="32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7"/>
    </row>
    <row r="320" ht="15.75" customHeight="1">
      <c r="D320" s="32"/>
      <c r="E320" s="33"/>
      <c r="F320" s="32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7"/>
    </row>
    <row r="321" ht="15.75" customHeight="1">
      <c r="D321" s="32"/>
      <c r="E321" s="33"/>
      <c r="F321" s="32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7"/>
    </row>
    <row r="322" ht="15.75" customHeight="1">
      <c r="D322" s="32"/>
      <c r="E322" s="33"/>
      <c r="F322" s="32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7"/>
    </row>
    <row r="323" ht="15.75" customHeight="1">
      <c r="D323" s="32"/>
      <c r="E323" s="33"/>
      <c r="F323" s="32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7"/>
    </row>
    <row r="324" ht="15.75" customHeight="1">
      <c r="D324" s="32"/>
      <c r="E324" s="33"/>
      <c r="F324" s="32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7"/>
    </row>
    <row r="325" ht="15.75" customHeight="1">
      <c r="D325" s="32"/>
      <c r="E325" s="33"/>
      <c r="F325" s="32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7"/>
    </row>
    <row r="326" ht="15.75" customHeight="1">
      <c r="D326" s="32"/>
      <c r="E326" s="33"/>
      <c r="F326" s="32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7"/>
    </row>
    <row r="327" ht="15.75" customHeight="1">
      <c r="D327" s="32"/>
      <c r="E327" s="33"/>
      <c r="F327" s="32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7"/>
    </row>
    <row r="328" ht="15.75" customHeight="1">
      <c r="D328" s="32"/>
      <c r="E328" s="33"/>
      <c r="F328" s="32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7"/>
    </row>
    <row r="329" ht="15.75" customHeight="1">
      <c r="D329" s="32"/>
      <c r="E329" s="33"/>
      <c r="F329" s="32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7"/>
    </row>
    <row r="330" ht="15.75" customHeight="1">
      <c r="D330" s="32"/>
      <c r="E330" s="33"/>
      <c r="F330" s="32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7"/>
    </row>
    <row r="331" ht="15.75" customHeight="1">
      <c r="D331" s="32"/>
      <c r="E331" s="33"/>
      <c r="F331" s="32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7"/>
    </row>
    <row r="332" ht="15.75" customHeight="1">
      <c r="D332" s="32"/>
      <c r="E332" s="33"/>
      <c r="F332" s="32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7"/>
    </row>
    <row r="333" ht="15.75" customHeight="1">
      <c r="D333" s="32"/>
      <c r="E333" s="33"/>
      <c r="F333" s="32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7"/>
    </row>
    <row r="334" ht="15.75" customHeight="1">
      <c r="D334" s="32"/>
      <c r="E334" s="33"/>
      <c r="F334" s="32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7"/>
    </row>
    <row r="335" ht="15.75" customHeight="1">
      <c r="D335" s="32"/>
      <c r="E335" s="33"/>
      <c r="F335" s="32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7"/>
    </row>
    <row r="336" ht="15.75" customHeight="1">
      <c r="D336" s="32"/>
      <c r="E336" s="33"/>
      <c r="F336" s="32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7"/>
    </row>
    <row r="337" ht="15.75" customHeight="1">
      <c r="D337" s="32"/>
      <c r="E337" s="33"/>
      <c r="F337" s="32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7"/>
    </row>
    <row r="338" ht="15.75" customHeight="1">
      <c r="D338" s="32"/>
      <c r="E338" s="33"/>
      <c r="F338" s="32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7"/>
    </row>
    <row r="339" ht="15.75" customHeight="1">
      <c r="D339" s="32"/>
      <c r="E339" s="33"/>
      <c r="F339" s="32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7"/>
    </row>
    <row r="340" ht="15.75" customHeight="1">
      <c r="D340" s="32"/>
      <c r="E340" s="33"/>
      <c r="F340" s="32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7"/>
    </row>
    <row r="341" ht="15.75" customHeight="1">
      <c r="D341" s="32"/>
      <c r="E341" s="33"/>
      <c r="F341" s="32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7"/>
    </row>
    <row r="342" ht="15.75" customHeight="1">
      <c r="D342" s="32"/>
      <c r="E342" s="33"/>
      <c r="F342" s="32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7"/>
    </row>
    <row r="343" ht="15.75" customHeight="1">
      <c r="D343" s="32"/>
      <c r="E343" s="33"/>
      <c r="F343" s="32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7"/>
    </row>
    <row r="344" ht="15.75" customHeight="1">
      <c r="D344" s="32"/>
      <c r="E344" s="33"/>
      <c r="F344" s="32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7"/>
    </row>
    <row r="345" ht="15.75" customHeight="1">
      <c r="D345" s="32"/>
      <c r="E345" s="33"/>
      <c r="F345" s="32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7"/>
    </row>
    <row r="346" ht="15.75" customHeight="1">
      <c r="D346" s="32"/>
      <c r="E346" s="33"/>
      <c r="F346" s="32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7"/>
    </row>
    <row r="347" ht="15.75" customHeight="1">
      <c r="D347" s="32"/>
      <c r="E347" s="33"/>
      <c r="F347" s="32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7"/>
    </row>
    <row r="348" ht="15.75" customHeight="1">
      <c r="D348" s="32"/>
      <c r="E348" s="33"/>
      <c r="F348" s="32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7"/>
    </row>
    <row r="349" ht="15.75" customHeight="1">
      <c r="D349" s="32"/>
      <c r="E349" s="33"/>
      <c r="F349" s="32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7"/>
    </row>
    <row r="350" ht="15.75" customHeight="1">
      <c r="D350" s="32"/>
      <c r="E350" s="33"/>
      <c r="F350" s="32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7"/>
    </row>
    <row r="351" ht="15.75" customHeight="1">
      <c r="D351" s="32"/>
      <c r="E351" s="33"/>
      <c r="F351" s="32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7"/>
    </row>
    <row r="352" ht="15.75" customHeight="1">
      <c r="D352" s="32"/>
      <c r="E352" s="33"/>
      <c r="F352" s="32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7"/>
    </row>
    <row r="353" ht="15.75" customHeight="1">
      <c r="D353" s="32"/>
      <c r="E353" s="33"/>
      <c r="F353" s="32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7"/>
    </row>
    <row r="354" ht="15.75" customHeight="1">
      <c r="D354" s="32"/>
      <c r="E354" s="33"/>
      <c r="F354" s="32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7"/>
    </row>
    <row r="355" ht="15.75" customHeight="1">
      <c r="D355" s="32"/>
      <c r="E355" s="33"/>
      <c r="F355" s="32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7"/>
    </row>
    <row r="356" ht="15.75" customHeight="1">
      <c r="D356" s="32"/>
      <c r="E356" s="33"/>
      <c r="F356" s="32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7"/>
    </row>
    <row r="357" ht="15.75" customHeight="1">
      <c r="D357" s="32"/>
      <c r="E357" s="33"/>
      <c r="F357" s="32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7"/>
    </row>
    <row r="358" ht="15.75" customHeight="1">
      <c r="D358" s="32"/>
      <c r="E358" s="33"/>
      <c r="F358" s="32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7"/>
    </row>
    <row r="359" ht="15.75" customHeight="1">
      <c r="D359" s="32"/>
      <c r="E359" s="33"/>
      <c r="F359" s="32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7"/>
    </row>
    <row r="360" ht="15.75" customHeight="1">
      <c r="D360" s="32"/>
      <c r="E360" s="33"/>
      <c r="F360" s="32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7"/>
    </row>
    <row r="361" ht="15.75" customHeight="1">
      <c r="D361" s="32"/>
      <c r="E361" s="33"/>
      <c r="F361" s="32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7"/>
    </row>
    <row r="362" ht="15.75" customHeight="1">
      <c r="D362" s="32"/>
      <c r="E362" s="33"/>
      <c r="F362" s="32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7"/>
    </row>
    <row r="363" ht="15.75" customHeight="1">
      <c r="D363" s="32"/>
      <c r="E363" s="33"/>
      <c r="F363" s="32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7"/>
    </row>
    <row r="364" ht="15.75" customHeight="1">
      <c r="D364" s="32"/>
      <c r="E364" s="33"/>
      <c r="F364" s="32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7"/>
    </row>
    <row r="365" ht="15.75" customHeight="1">
      <c r="D365" s="32"/>
      <c r="E365" s="33"/>
      <c r="F365" s="32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7"/>
    </row>
    <row r="366" ht="15.75" customHeight="1">
      <c r="D366" s="32"/>
      <c r="E366" s="33"/>
      <c r="F366" s="32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7"/>
    </row>
    <row r="367" ht="15.75" customHeight="1">
      <c r="D367" s="32"/>
      <c r="E367" s="33"/>
      <c r="F367" s="32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7"/>
    </row>
    <row r="368" ht="15.75" customHeight="1">
      <c r="D368" s="32"/>
      <c r="E368" s="33"/>
      <c r="F368" s="32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7"/>
    </row>
    <row r="369" ht="15.75" customHeight="1">
      <c r="D369" s="32"/>
      <c r="E369" s="33"/>
      <c r="F369" s="32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7"/>
    </row>
    <row r="370" ht="15.75" customHeight="1">
      <c r="D370" s="32"/>
      <c r="E370" s="33"/>
      <c r="F370" s="32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7"/>
    </row>
    <row r="371" ht="15.75" customHeight="1">
      <c r="D371" s="32"/>
      <c r="E371" s="33"/>
      <c r="F371" s="32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7"/>
    </row>
    <row r="372" ht="15.75" customHeight="1">
      <c r="D372" s="32"/>
      <c r="E372" s="33"/>
      <c r="F372" s="32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7"/>
    </row>
    <row r="373" ht="15.75" customHeight="1">
      <c r="D373" s="32"/>
      <c r="E373" s="33"/>
      <c r="F373" s="32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7"/>
    </row>
    <row r="374" ht="15.75" customHeight="1">
      <c r="D374" s="32"/>
      <c r="E374" s="33"/>
      <c r="F374" s="32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7"/>
    </row>
    <row r="375" ht="15.75" customHeight="1">
      <c r="D375" s="32"/>
      <c r="E375" s="33"/>
      <c r="F375" s="32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7"/>
    </row>
    <row r="376" ht="15.75" customHeight="1">
      <c r="D376" s="32"/>
      <c r="E376" s="33"/>
      <c r="F376" s="32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7"/>
    </row>
    <row r="377" ht="15.75" customHeight="1">
      <c r="D377" s="32"/>
      <c r="E377" s="33"/>
      <c r="F377" s="32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7"/>
    </row>
    <row r="378" ht="15.75" customHeight="1">
      <c r="D378" s="32"/>
      <c r="E378" s="33"/>
      <c r="F378" s="32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7"/>
    </row>
    <row r="379" ht="15.75" customHeight="1">
      <c r="D379" s="32"/>
      <c r="E379" s="33"/>
      <c r="F379" s="32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7"/>
    </row>
    <row r="380" ht="15.75" customHeight="1">
      <c r="D380" s="32"/>
      <c r="E380" s="33"/>
      <c r="F380" s="32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7"/>
    </row>
    <row r="381" ht="15.75" customHeight="1">
      <c r="D381" s="32"/>
      <c r="E381" s="33"/>
      <c r="F381" s="32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7"/>
    </row>
    <row r="382" ht="15.75" customHeight="1">
      <c r="D382" s="32"/>
      <c r="E382" s="33"/>
      <c r="F382" s="32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7"/>
    </row>
    <row r="383" ht="15.75" customHeight="1">
      <c r="D383" s="32"/>
      <c r="E383" s="33"/>
      <c r="F383" s="32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7"/>
    </row>
    <row r="384" ht="15.75" customHeight="1">
      <c r="D384" s="32"/>
      <c r="E384" s="33"/>
      <c r="F384" s="32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7"/>
    </row>
    <row r="385" ht="15.75" customHeight="1">
      <c r="D385" s="32"/>
      <c r="E385" s="33"/>
      <c r="F385" s="32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7"/>
    </row>
    <row r="386" ht="15.75" customHeight="1">
      <c r="D386" s="32"/>
      <c r="E386" s="33"/>
      <c r="F386" s="32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7"/>
    </row>
    <row r="387" ht="15.75" customHeight="1">
      <c r="D387" s="32"/>
      <c r="E387" s="33"/>
      <c r="F387" s="32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7"/>
    </row>
    <row r="388" ht="15.75" customHeight="1">
      <c r="D388" s="32"/>
      <c r="E388" s="33"/>
      <c r="F388" s="32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7"/>
    </row>
    <row r="389" ht="15.75" customHeight="1">
      <c r="D389" s="32"/>
      <c r="E389" s="33"/>
      <c r="F389" s="32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7"/>
    </row>
    <row r="390" ht="15.75" customHeight="1">
      <c r="D390" s="32"/>
      <c r="E390" s="33"/>
      <c r="F390" s="32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7"/>
    </row>
    <row r="391" ht="15.75" customHeight="1">
      <c r="D391" s="32"/>
      <c r="E391" s="33"/>
      <c r="F391" s="32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7"/>
    </row>
    <row r="392" ht="15.75" customHeight="1">
      <c r="D392" s="32"/>
      <c r="E392" s="33"/>
      <c r="F392" s="32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7"/>
    </row>
    <row r="393" ht="15.75" customHeight="1">
      <c r="D393" s="32"/>
      <c r="E393" s="33"/>
      <c r="F393" s="32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7"/>
    </row>
    <row r="394" ht="15.75" customHeight="1">
      <c r="D394" s="32"/>
      <c r="E394" s="33"/>
      <c r="F394" s="32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7"/>
    </row>
    <row r="395" ht="15.75" customHeight="1">
      <c r="D395" s="32"/>
      <c r="E395" s="33"/>
      <c r="F395" s="32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7"/>
    </row>
    <row r="396" ht="15.75" customHeight="1">
      <c r="D396" s="32"/>
      <c r="E396" s="33"/>
      <c r="F396" s="32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7"/>
    </row>
    <row r="397" ht="15.75" customHeight="1">
      <c r="D397" s="32"/>
      <c r="E397" s="33"/>
      <c r="F397" s="32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7"/>
    </row>
    <row r="398" ht="15.75" customHeight="1">
      <c r="D398" s="32"/>
      <c r="E398" s="33"/>
      <c r="F398" s="32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7"/>
    </row>
    <row r="399" ht="15.75" customHeight="1">
      <c r="D399" s="32"/>
      <c r="E399" s="33"/>
      <c r="F399" s="32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7"/>
    </row>
    <row r="400" ht="15.75" customHeight="1">
      <c r="D400" s="32"/>
      <c r="E400" s="33"/>
      <c r="F400" s="32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7"/>
    </row>
    <row r="401" ht="15.75" customHeight="1">
      <c r="D401" s="32"/>
      <c r="E401" s="33"/>
      <c r="F401" s="32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7"/>
    </row>
    <row r="402" ht="15.75" customHeight="1">
      <c r="D402" s="32"/>
      <c r="E402" s="33"/>
      <c r="F402" s="32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7"/>
    </row>
    <row r="403" ht="15.75" customHeight="1">
      <c r="D403" s="32"/>
      <c r="E403" s="33"/>
      <c r="F403" s="32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7"/>
    </row>
    <row r="404" ht="15.75" customHeight="1">
      <c r="D404" s="32"/>
      <c r="E404" s="33"/>
      <c r="F404" s="32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7"/>
    </row>
    <row r="405" ht="15.75" customHeight="1">
      <c r="D405" s="32"/>
      <c r="E405" s="33"/>
      <c r="F405" s="32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7"/>
    </row>
    <row r="406" ht="15.75" customHeight="1">
      <c r="D406" s="32"/>
      <c r="E406" s="33"/>
      <c r="F406" s="32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7"/>
    </row>
    <row r="407" ht="15.75" customHeight="1">
      <c r="D407" s="32"/>
      <c r="E407" s="33"/>
      <c r="F407" s="32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7"/>
    </row>
    <row r="408" ht="15.75" customHeight="1">
      <c r="D408" s="32"/>
      <c r="E408" s="33"/>
      <c r="F408" s="32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7"/>
    </row>
    <row r="409" ht="15.75" customHeight="1">
      <c r="D409" s="32"/>
      <c r="E409" s="33"/>
      <c r="F409" s="32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7"/>
    </row>
    <row r="410" ht="15.75" customHeight="1">
      <c r="D410" s="32"/>
      <c r="E410" s="33"/>
      <c r="F410" s="32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7"/>
    </row>
    <row r="411" ht="15.75" customHeight="1">
      <c r="D411" s="32"/>
      <c r="E411" s="33"/>
      <c r="F411" s="32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7"/>
    </row>
    <row r="412" ht="15.75" customHeight="1">
      <c r="D412" s="32"/>
      <c r="E412" s="33"/>
      <c r="F412" s="32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7"/>
    </row>
    <row r="413" ht="15.75" customHeight="1">
      <c r="D413" s="32"/>
      <c r="E413" s="33"/>
      <c r="F413" s="32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7"/>
    </row>
    <row r="414" ht="15.75" customHeight="1">
      <c r="D414" s="32"/>
      <c r="E414" s="33"/>
      <c r="F414" s="32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7"/>
    </row>
    <row r="415" ht="15.75" customHeight="1">
      <c r="D415" s="32"/>
      <c r="E415" s="33"/>
      <c r="F415" s="32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7"/>
    </row>
    <row r="416" ht="15.75" customHeight="1">
      <c r="D416" s="32"/>
      <c r="E416" s="33"/>
      <c r="F416" s="32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7"/>
    </row>
    <row r="417" ht="15.75" customHeight="1">
      <c r="D417" s="32"/>
      <c r="E417" s="33"/>
      <c r="F417" s="32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7"/>
    </row>
    <row r="418" ht="15.75" customHeight="1">
      <c r="D418" s="32"/>
      <c r="E418" s="33"/>
      <c r="F418" s="32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7"/>
    </row>
    <row r="419" ht="15.75" customHeight="1">
      <c r="D419" s="32"/>
      <c r="E419" s="33"/>
      <c r="F419" s="32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7"/>
    </row>
    <row r="420" ht="15.75" customHeight="1">
      <c r="D420" s="32"/>
      <c r="E420" s="33"/>
      <c r="F420" s="32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7"/>
    </row>
    <row r="421" ht="15.75" customHeight="1">
      <c r="D421" s="32"/>
      <c r="E421" s="33"/>
      <c r="F421" s="32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7"/>
    </row>
    <row r="422" ht="15.75" customHeight="1">
      <c r="D422" s="32"/>
      <c r="E422" s="33"/>
      <c r="F422" s="32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7"/>
    </row>
    <row r="423" ht="15.75" customHeight="1">
      <c r="D423" s="32"/>
      <c r="E423" s="33"/>
      <c r="F423" s="32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7"/>
    </row>
    <row r="424" ht="15.75" customHeight="1">
      <c r="D424" s="32"/>
      <c r="E424" s="33"/>
      <c r="F424" s="32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7"/>
    </row>
    <row r="425" ht="15.75" customHeight="1">
      <c r="D425" s="32"/>
      <c r="E425" s="33"/>
      <c r="F425" s="32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7"/>
    </row>
    <row r="426" ht="15.75" customHeight="1">
      <c r="D426" s="32"/>
      <c r="E426" s="33"/>
      <c r="F426" s="32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7"/>
    </row>
    <row r="427" ht="15.75" customHeight="1">
      <c r="D427" s="32"/>
      <c r="E427" s="33"/>
      <c r="F427" s="32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7"/>
    </row>
    <row r="428" ht="15.75" customHeight="1">
      <c r="D428" s="32"/>
      <c r="E428" s="33"/>
      <c r="F428" s="32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7"/>
    </row>
    <row r="429" ht="15.75" customHeight="1">
      <c r="D429" s="32"/>
      <c r="E429" s="33"/>
      <c r="F429" s="32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7"/>
    </row>
    <row r="430" ht="15.75" customHeight="1">
      <c r="D430" s="32"/>
      <c r="E430" s="33"/>
      <c r="F430" s="32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7"/>
    </row>
    <row r="431" ht="15.75" customHeight="1">
      <c r="D431" s="32"/>
      <c r="E431" s="33"/>
      <c r="F431" s="32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7"/>
    </row>
    <row r="432" ht="15.75" customHeight="1">
      <c r="D432" s="32"/>
      <c r="E432" s="33"/>
      <c r="F432" s="32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7"/>
    </row>
    <row r="433" ht="15.75" customHeight="1">
      <c r="D433" s="32"/>
      <c r="E433" s="33"/>
      <c r="F433" s="32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7"/>
    </row>
    <row r="434" ht="15.75" customHeight="1">
      <c r="D434" s="32"/>
      <c r="E434" s="33"/>
      <c r="F434" s="32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7"/>
    </row>
    <row r="435" ht="15.75" customHeight="1">
      <c r="D435" s="32"/>
      <c r="E435" s="33"/>
      <c r="F435" s="32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7"/>
    </row>
    <row r="436" ht="15.75" customHeight="1">
      <c r="D436" s="32"/>
      <c r="E436" s="33"/>
      <c r="F436" s="32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7"/>
    </row>
    <row r="437" ht="15.75" customHeight="1">
      <c r="D437" s="32"/>
      <c r="E437" s="33"/>
      <c r="F437" s="32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7"/>
    </row>
    <row r="438" ht="15.75" customHeight="1">
      <c r="D438" s="32"/>
      <c r="E438" s="33"/>
      <c r="F438" s="32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7"/>
    </row>
    <row r="439" ht="15.75" customHeight="1">
      <c r="D439" s="32"/>
      <c r="E439" s="33"/>
      <c r="F439" s="32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7"/>
    </row>
    <row r="440" ht="15.75" customHeight="1">
      <c r="D440" s="32"/>
      <c r="E440" s="33"/>
      <c r="F440" s="32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7"/>
    </row>
    <row r="441" ht="15.75" customHeight="1">
      <c r="D441" s="32"/>
      <c r="E441" s="33"/>
      <c r="F441" s="32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7"/>
    </row>
    <row r="442" ht="15.75" customHeight="1">
      <c r="D442" s="32"/>
      <c r="E442" s="33"/>
      <c r="F442" s="32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7"/>
    </row>
    <row r="443" ht="15.75" customHeight="1">
      <c r="D443" s="32"/>
      <c r="E443" s="33"/>
      <c r="F443" s="32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7"/>
    </row>
    <row r="444" ht="15.75" customHeight="1">
      <c r="D444" s="32"/>
      <c r="E444" s="33"/>
      <c r="F444" s="32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7"/>
    </row>
    <row r="445" ht="15.75" customHeight="1">
      <c r="D445" s="32"/>
      <c r="E445" s="33"/>
      <c r="F445" s="32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7"/>
    </row>
    <row r="446" ht="15.75" customHeight="1">
      <c r="D446" s="32"/>
      <c r="E446" s="33"/>
      <c r="F446" s="32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7"/>
    </row>
    <row r="447" ht="15.75" customHeight="1">
      <c r="D447" s="32"/>
      <c r="E447" s="33"/>
      <c r="F447" s="32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7"/>
    </row>
    <row r="448" ht="15.75" customHeight="1">
      <c r="D448" s="32"/>
      <c r="E448" s="33"/>
      <c r="F448" s="32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7"/>
    </row>
    <row r="449" ht="15.75" customHeight="1">
      <c r="D449" s="32"/>
      <c r="E449" s="33"/>
      <c r="F449" s="32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7"/>
    </row>
    <row r="450" ht="15.75" customHeight="1">
      <c r="D450" s="32"/>
      <c r="E450" s="33"/>
      <c r="F450" s="32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7"/>
    </row>
    <row r="451" ht="15.75" customHeight="1">
      <c r="D451" s="32"/>
      <c r="E451" s="33"/>
      <c r="F451" s="32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7"/>
    </row>
    <row r="452" ht="15.75" customHeight="1">
      <c r="D452" s="32"/>
      <c r="E452" s="33"/>
      <c r="F452" s="32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7"/>
    </row>
    <row r="453" ht="15.75" customHeight="1">
      <c r="D453" s="32"/>
      <c r="E453" s="33"/>
      <c r="F453" s="32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7"/>
    </row>
    <row r="454" ht="15.75" customHeight="1">
      <c r="D454" s="32"/>
      <c r="E454" s="33"/>
      <c r="F454" s="32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7"/>
    </row>
    <row r="455" ht="15.75" customHeight="1">
      <c r="D455" s="32"/>
      <c r="E455" s="33"/>
      <c r="F455" s="32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7"/>
    </row>
    <row r="456" ht="15.75" customHeight="1">
      <c r="D456" s="32"/>
      <c r="E456" s="33"/>
      <c r="F456" s="32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7"/>
    </row>
    <row r="457" ht="15.75" customHeight="1">
      <c r="D457" s="32"/>
      <c r="E457" s="33"/>
      <c r="F457" s="32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7"/>
    </row>
    <row r="458" ht="15.75" customHeight="1">
      <c r="D458" s="32"/>
      <c r="E458" s="33"/>
      <c r="F458" s="32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7"/>
    </row>
    <row r="459" ht="15.75" customHeight="1">
      <c r="D459" s="32"/>
      <c r="E459" s="33"/>
      <c r="F459" s="32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7"/>
    </row>
    <row r="460" ht="15.75" customHeight="1">
      <c r="D460" s="32"/>
      <c r="E460" s="33"/>
      <c r="F460" s="32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7"/>
    </row>
    <row r="461" ht="15.75" customHeight="1">
      <c r="D461" s="32"/>
      <c r="E461" s="33"/>
      <c r="F461" s="32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7"/>
    </row>
    <row r="462" ht="15.75" customHeight="1">
      <c r="D462" s="32"/>
      <c r="E462" s="33"/>
      <c r="F462" s="32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7"/>
    </row>
    <row r="463" ht="15.75" customHeight="1">
      <c r="D463" s="32"/>
      <c r="E463" s="33"/>
      <c r="F463" s="32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7"/>
    </row>
    <row r="464" ht="15.75" customHeight="1">
      <c r="D464" s="32"/>
      <c r="E464" s="33"/>
      <c r="F464" s="32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7"/>
    </row>
    <row r="465" ht="15.75" customHeight="1">
      <c r="D465" s="32"/>
      <c r="E465" s="33"/>
      <c r="F465" s="32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7"/>
    </row>
    <row r="466" ht="15.75" customHeight="1">
      <c r="D466" s="32"/>
      <c r="E466" s="33"/>
      <c r="F466" s="32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7"/>
    </row>
    <row r="467" ht="15.75" customHeight="1">
      <c r="D467" s="32"/>
      <c r="E467" s="33"/>
      <c r="F467" s="32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7"/>
    </row>
    <row r="468" ht="15.75" customHeight="1">
      <c r="D468" s="32"/>
      <c r="E468" s="33"/>
      <c r="F468" s="32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7"/>
    </row>
    <row r="469" ht="15.75" customHeight="1">
      <c r="D469" s="32"/>
      <c r="E469" s="33"/>
      <c r="F469" s="32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7"/>
    </row>
    <row r="470" ht="15.75" customHeight="1">
      <c r="D470" s="32"/>
      <c r="E470" s="33"/>
      <c r="F470" s="32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7"/>
    </row>
    <row r="471" ht="15.75" customHeight="1">
      <c r="D471" s="32"/>
      <c r="E471" s="33"/>
      <c r="F471" s="32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7"/>
    </row>
    <row r="472" ht="15.75" customHeight="1">
      <c r="D472" s="32"/>
      <c r="E472" s="33"/>
      <c r="F472" s="32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7"/>
    </row>
    <row r="473" ht="15.75" customHeight="1">
      <c r="D473" s="32"/>
      <c r="E473" s="33"/>
      <c r="F473" s="32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7"/>
    </row>
    <row r="474" ht="15.75" customHeight="1">
      <c r="D474" s="32"/>
      <c r="E474" s="33"/>
      <c r="F474" s="32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7"/>
    </row>
    <row r="475" ht="15.75" customHeight="1">
      <c r="D475" s="32"/>
      <c r="E475" s="33"/>
      <c r="F475" s="32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7"/>
    </row>
    <row r="476" ht="15.75" customHeight="1">
      <c r="D476" s="32"/>
      <c r="E476" s="33"/>
      <c r="F476" s="32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7"/>
    </row>
    <row r="477" ht="15.75" customHeight="1">
      <c r="D477" s="32"/>
      <c r="E477" s="33"/>
      <c r="F477" s="32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7"/>
    </row>
    <row r="478" ht="15.75" customHeight="1">
      <c r="D478" s="32"/>
      <c r="E478" s="33"/>
      <c r="F478" s="32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7"/>
    </row>
    <row r="479" ht="15.75" customHeight="1">
      <c r="D479" s="32"/>
      <c r="E479" s="33"/>
      <c r="F479" s="32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7"/>
    </row>
    <row r="480" ht="15.75" customHeight="1">
      <c r="D480" s="32"/>
      <c r="E480" s="33"/>
      <c r="F480" s="32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7"/>
    </row>
    <row r="481" ht="15.75" customHeight="1">
      <c r="D481" s="32"/>
      <c r="E481" s="33"/>
      <c r="F481" s="32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7"/>
    </row>
    <row r="482" ht="15.75" customHeight="1">
      <c r="D482" s="32"/>
      <c r="E482" s="33"/>
      <c r="F482" s="32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7"/>
    </row>
    <row r="483" ht="15.75" customHeight="1">
      <c r="D483" s="32"/>
      <c r="E483" s="33"/>
      <c r="F483" s="32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7"/>
    </row>
    <row r="484" ht="15.75" customHeight="1">
      <c r="D484" s="32"/>
      <c r="E484" s="33"/>
      <c r="F484" s="32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7"/>
    </row>
    <row r="485" ht="15.75" customHeight="1">
      <c r="D485" s="32"/>
      <c r="E485" s="33"/>
      <c r="F485" s="32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7"/>
    </row>
    <row r="486" ht="15.75" customHeight="1">
      <c r="D486" s="32"/>
      <c r="E486" s="33"/>
      <c r="F486" s="32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7"/>
    </row>
    <row r="487" ht="15.75" customHeight="1">
      <c r="D487" s="32"/>
      <c r="E487" s="33"/>
      <c r="F487" s="32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7"/>
    </row>
    <row r="488" ht="15.75" customHeight="1">
      <c r="D488" s="32"/>
      <c r="E488" s="33"/>
      <c r="F488" s="32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7"/>
    </row>
    <row r="489" ht="15.75" customHeight="1">
      <c r="D489" s="32"/>
      <c r="E489" s="33"/>
      <c r="F489" s="32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7"/>
    </row>
    <row r="490" ht="15.75" customHeight="1">
      <c r="D490" s="32"/>
      <c r="E490" s="33"/>
      <c r="F490" s="32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7"/>
    </row>
    <row r="491" ht="15.75" customHeight="1">
      <c r="D491" s="32"/>
      <c r="E491" s="33"/>
      <c r="F491" s="32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7"/>
    </row>
    <row r="492" ht="15.75" customHeight="1">
      <c r="D492" s="32"/>
      <c r="E492" s="33"/>
      <c r="F492" s="32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7"/>
    </row>
    <row r="493" ht="15.75" customHeight="1">
      <c r="D493" s="32"/>
      <c r="E493" s="33"/>
      <c r="F493" s="32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7"/>
    </row>
    <row r="494" ht="15.75" customHeight="1">
      <c r="D494" s="32"/>
      <c r="E494" s="33"/>
      <c r="F494" s="32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7"/>
    </row>
    <row r="495" ht="15.75" customHeight="1">
      <c r="D495" s="32"/>
      <c r="E495" s="33"/>
      <c r="F495" s="32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7"/>
    </row>
    <row r="496" ht="15.75" customHeight="1">
      <c r="D496" s="32"/>
      <c r="E496" s="33"/>
      <c r="F496" s="32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7"/>
    </row>
    <row r="497" ht="15.75" customHeight="1">
      <c r="D497" s="32"/>
      <c r="E497" s="33"/>
      <c r="F497" s="32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7"/>
    </row>
    <row r="498" ht="15.75" customHeight="1">
      <c r="D498" s="32"/>
      <c r="E498" s="33"/>
      <c r="F498" s="32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7"/>
    </row>
    <row r="499" ht="15.75" customHeight="1">
      <c r="D499" s="32"/>
      <c r="E499" s="33"/>
      <c r="F499" s="32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7"/>
    </row>
    <row r="500" ht="15.75" customHeight="1">
      <c r="D500" s="32"/>
      <c r="E500" s="33"/>
      <c r="F500" s="32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7"/>
    </row>
    <row r="501" ht="15.75" customHeight="1">
      <c r="D501" s="32"/>
      <c r="E501" s="33"/>
      <c r="F501" s="32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7"/>
    </row>
    <row r="502" ht="15.75" customHeight="1">
      <c r="D502" s="32"/>
      <c r="E502" s="33"/>
      <c r="F502" s="32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7"/>
    </row>
    <row r="503" ht="15.75" customHeight="1">
      <c r="D503" s="32"/>
      <c r="E503" s="33"/>
      <c r="F503" s="32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7"/>
    </row>
    <row r="504" ht="15.75" customHeight="1">
      <c r="D504" s="32"/>
      <c r="E504" s="33"/>
      <c r="F504" s="32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7"/>
    </row>
    <row r="505" ht="15.75" customHeight="1">
      <c r="D505" s="32"/>
      <c r="E505" s="33"/>
      <c r="F505" s="32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7"/>
    </row>
    <row r="506" ht="15.75" customHeight="1">
      <c r="D506" s="32"/>
      <c r="E506" s="33"/>
      <c r="F506" s="32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7"/>
    </row>
    <row r="507" ht="15.75" customHeight="1">
      <c r="D507" s="32"/>
      <c r="E507" s="33"/>
      <c r="F507" s="32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7"/>
    </row>
    <row r="508" ht="15.75" customHeight="1">
      <c r="D508" s="32"/>
      <c r="E508" s="33"/>
      <c r="F508" s="32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7"/>
    </row>
    <row r="509" ht="15.75" customHeight="1">
      <c r="D509" s="32"/>
      <c r="E509" s="33"/>
      <c r="F509" s="32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7"/>
    </row>
    <row r="510" ht="15.75" customHeight="1">
      <c r="D510" s="32"/>
      <c r="E510" s="33"/>
      <c r="F510" s="32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7"/>
    </row>
    <row r="511" ht="15.75" customHeight="1">
      <c r="D511" s="32"/>
      <c r="E511" s="33"/>
      <c r="F511" s="32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7"/>
    </row>
    <row r="512" ht="15.75" customHeight="1">
      <c r="D512" s="32"/>
      <c r="E512" s="33"/>
      <c r="F512" s="32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7"/>
    </row>
    <row r="513" ht="15.75" customHeight="1">
      <c r="D513" s="32"/>
      <c r="E513" s="33"/>
      <c r="F513" s="32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7"/>
    </row>
    <row r="514" ht="15.75" customHeight="1">
      <c r="D514" s="32"/>
      <c r="E514" s="33"/>
      <c r="F514" s="32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7"/>
    </row>
    <row r="515" ht="15.75" customHeight="1">
      <c r="D515" s="32"/>
      <c r="E515" s="33"/>
      <c r="F515" s="32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7"/>
    </row>
    <row r="516" ht="15.75" customHeight="1">
      <c r="D516" s="32"/>
      <c r="E516" s="33"/>
      <c r="F516" s="32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7"/>
    </row>
    <row r="517" ht="15.75" customHeight="1">
      <c r="D517" s="32"/>
      <c r="E517" s="33"/>
      <c r="F517" s="32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7"/>
    </row>
    <row r="518" ht="15.75" customHeight="1">
      <c r="D518" s="32"/>
      <c r="E518" s="33"/>
      <c r="F518" s="32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7"/>
    </row>
    <row r="519" ht="15.75" customHeight="1">
      <c r="D519" s="32"/>
      <c r="E519" s="33"/>
      <c r="F519" s="32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7"/>
    </row>
    <row r="520" ht="15.75" customHeight="1">
      <c r="D520" s="32"/>
      <c r="E520" s="33"/>
      <c r="F520" s="32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7"/>
    </row>
    <row r="521" ht="15.75" customHeight="1">
      <c r="D521" s="32"/>
      <c r="E521" s="33"/>
      <c r="F521" s="32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7"/>
    </row>
    <row r="522" ht="15.75" customHeight="1">
      <c r="D522" s="32"/>
      <c r="E522" s="33"/>
      <c r="F522" s="32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7"/>
    </row>
    <row r="523" ht="15.75" customHeight="1">
      <c r="D523" s="32"/>
      <c r="E523" s="33"/>
      <c r="F523" s="32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7"/>
    </row>
    <row r="524" ht="15.75" customHeight="1">
      <c r="D524" s="32"/>
      <c r="E524" s="33"/>
      <c r="F524" s="32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7"/>
    </row>
    <row r="525" ht="15.75" customHeight="1">
      <c r="D525" s="32"/>
      <c r="E525" s="33"/>
      <c r="F525" s="32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7"/>
    </row>
    <row r="526" ht="15.75" customHeight="1">
      <c r="D526" s="32"/>
      <c r="E526" s="33"/>
      <c r="F526" s="32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7"/>
    </row>
    <row r="527" ht="15.75" customHeight="1">
      <c r="D527" s="32"/>
      <c r="E527" s="33"/>
      <c r="F527" s="32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7"/>
    </row>
    <row r="528" ht="15.75" customHeight="1">
      <c r="D528" s="32"/>
      <c r="E528" s="33"/>
      <c r="F528" s="32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7"/>
    </row>
    <row r="529" ht="15.75" customHeight="1">
      <c r="D529" s="32"/>
      <c r="E529" s="33"/>
      <c r="F529" s="32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7"/>
    </row>
    <row r="530" ht="15.75" customHeight="1">
      <c r="D530" s="32"/>
      <c r="E530" s="33"/>
      <c r="F530" s="32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7"/>
    </row>
    <row r="531" ht="15.75" customHeight="1">
      <c r="D531" s="32"/>
      <c r="E531" s="33"/>
      <c r="F531" s="32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7"/>
    </row>
    <row r="532" ht="15.75" customHeight="1">
      <c r="D532" s="32"/>
      <c r="E532" s="33"/>
      <c r="F532" s="32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7"/>
    </row>
    <row r="533" ht="15.75" customHeight="1">
      <c r="D533" s="32"/>
      <c r="E533" s="33"/>
      <c r="F533" s="32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7"/>
    </row>
    <row r="534" ht="15.75" customHeight="1">
      <c r="D534" s="32"/>
      <c r="E534" s="33"/>
      <c r="F534" s="32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7"/>
    </row>
    <row r="535" ht="15.75" customHeight="1">
      <c r="D535" s="32"/>
      <c r="E535" s="33"/>
      <c r="F535" s="32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7"/>
    </row>
    <row r="536" ht="15.75" customHeight="1">
      <c r="D536" s="32"/>
      <c r="E536" s="33"/>
      <c r="F536" s="32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7"/>
    </row>
    <row r="537" ht="15.75" customHeight="1">
      <c r="D537" s="32"/>
      <c r="E537" s="33"/>
      <c r="F537" s="32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7"/>
    </row>
    <row r="538" ht="15.75" customHeight="1">
      <c r="D538" s="32"/>
      <c r="E538" s="33"/>
      <c r="F538" s="32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7"/>
    </row>
    <row r="539" ht="15.75" customHeight="1">
      <c r="D539" s="32"/>
      <c r="E539" s="33"/>
      <c r="F539" s="32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7"/>
    </row>
    <row r="540" ht="15.75" customHeight="1">
      <c r="D540" s="32"/>
      <c r="E540" s="33"/>
      <c r="F540" s="32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7"/>
    </row>
    <row r="541" ht="15.75" customHeight="1">
      <c r="D541" s="32"/>
      <c r="E541" s="33"/>
      <c r="F541" s="32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7"/>
    </row>
    <row r="542" ht="15.75" customHeight="1">
      <c r="D542" s="32"/>
      <c r="E542" s="33"/>
      <c r="F542" s="32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7"/>
    </row>
    <row r="543" ht="15.75" customHeight="1">
      <c r="D543" s="32"/>
      <c r="E543" s="33"/>
      <c r="F543" s="32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7"/>
    </row>
    <row r="544" ht="15.75" customHeight="1">
      <c r="D544" s="32"/>
      <c r="E544" s="33"/>
      <c r="F544" s="32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7"/>
    </row>
    <row r="545" ht="15.75" customHeight="1">
      <c r="D545" s="32"/>
      <c r="E545" s="33"/>
      <c r="F545" s="32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7"/>
    </row>
    <row r="546" ht="15.75" customHeight="1">
      <c r="D546" s="32"/>
      <c r="E546" s="33"/>
      <c r="F546" s="32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7"/>
    </row>
    <row r="547" ht="15.75" customHeight="1">
      <c r="D547" s="32"/>
      <c r="E547" s="33"/>
      <c r="F547" s="32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7"/>
    </row>
    <row r="548" ht="15.75" customHeight="1">
      <c r="D548" s="32"/>
      <c r="E548" s="33"/>
      <c r="F548" s="32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7"/>
    </row>
    <row r="549" ht="15.75" customHeight="1">
      <c r="D549" s="32"/>
      <c r="E549" s="33"/>
      <c r="F549" s="32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7"/>
    </row>
    <row r="550" ht="15.75" customHeight="1">
      <c r="D550" s="32"/>
      <c r="E550" s="33"/>
      <c r="F550" s="32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7"/>
    </row>
    <row r="551" ht="15.75" customHeight="1">
      <c r="D551" s="32"/>
      <c r="E551" s="33"/>
      <c r="F551" s="32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7"/>
    </row>
    <row r="552" ht="15.75" customHeight="1">
      <c r="D552" s="32"/>
      <c r="E552" s="33"/>
      <c r="F552" s="32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7"/>
    </row>
    <row r="553" ht="15.75" customHeight="1">
      <c r="D553" s="32"/>
      <c r="E553" s="33"/>
      <c r="F553" s="32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7"/>
    </row>
    <row r="554" ht="15.75" customHeight="1">
      <c r="D554" s="32"/>
      <c r="E554" s="33"/>
      <c r="F554" s="32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7"/>
    </row>
    <row r="555" ht="15.75" customHeight="1">
      <c r="D555" s="32"/>
      <c r="E555" s="33"/>
      <c r="F555" s="32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7"/>
    </row>
    <row r="556" ht="15.75" customHeight="1">
      <c r="D556" s="32"/>
      <c r="E556" s="33"/>
      <c r="F556" s="32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7"/>
    </row>
    <row r="557" ht="15.75" customHeight="1">
      <c r="D557" s="32"/>
      <c r="E557" s="33"/>
      <c r="F557" s="32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7"/>
    </row>
    <row r="558" ht="15.75" customHeight="1">
      <c r="D558" s="32"/>
      <c r="E558" s="33"/>
      <c r="F558" s="32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7"/>
    </row>
    <row r="559" ht="15.75" customHeight="1">
      <c r="D559" s="32"/>
      <c r="E559" s="33"/>
      <c r="F559" s="32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7"/>
    </row>
    <row r="560" ht="15.75" customHeight="1">
      <c r="D560" s="32"/>
      <c r="E560" s="33"/>
      <c r="F560" s="32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7"/>
    </row>
    <row r="561" ht="15.75" customHeight="1">
      <c r="D561" s="32"/>
      <c r="E561" s="33"/>
      <c r="F561" s="32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7"/>
    </row>
    <row r="562" ht="15.75" customHeight="1">
      <c r="D562" s="32"/>
      <c r="E562" s="33"/>
      <c r="F562" s="32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7"/>
    </row>
    <row r="563" ht="15.75" customHeight="1">
      <c r="D563" s="32"/>
      <c r="E563" s="33"/>
      <c r="F563" s="32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7"/>
    </row>
    <row r="564" ht="15.75" customHeight="1">
      <c r="D564" s="32"/>
      <c r="E564" s="33"/>
      <c r="F564" s="32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7"/>
    </row>
    <row r="565" ht="15.75" customHeight="1">
      <c r="D565" s="32"/>
      <c r="E565" s="33"/>
      <c r="F565" s="32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7"/>
    </row>
    <row r="566" ht="15.75" customHeight="1">
      <c r="D566" s="32"/>
      <c r="E566" s="33"/>
      <c r="F566" s="32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7"/>
    </row>
    <row r="567" ht="15.75" customHeight="1">
      <c r="D567" s="32"/>
      <c r="E567" s="33"/>
      <c r="F567" s="32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7"/>
    </row>
    <row r="568" ht="15.75" customHeight="1">
      <c r="D568" s="32"/>
      <c r="E568" s="33"/>
      <c r="F568" s="32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7"/>
    </row>
    <row r="569" ht="15.75" customHeight="1">
      <c r="D569" s="32"/>
      <c r="E569" s="33"/>
      <c r="F569" s="32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7"/>
    </row>
    <row r="570" ht="15.75" customHeight="1">
      <c r="D570" s="32"/>
      <c r="E570" s="33"/>
      <c r="F570" s="32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7"/>
    </row>
    <row r="571" ht="15.75" customHeight="1">
      <c r="D571" s="32"/>
      <c r="E571" s="33"/>
      <c r="F571" s="32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7"/>
    </row>
    <row r="572" ht="15.75" customHeight="1">
      <c r="D572" s="32"/>
      <c r="E572" s="33"/>
      <c r="F572" s="32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7"/>
    </row>
    <row r="573" ht="15.75" customHeight="1">
      <c r="D573" s="32"/>
      <c r="E573" s="33"/>
      <c r="F573" s="32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7"/>
    </row>
    <row r="574" ht="15.75" customHeight="1">
      <c r="D574" s="32"/>
      <c r="E574" s="33"/>
      <c r="F574" s="32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7"/>
    </row>
    <row r="575" ht="15.75" customHeight="1">
      <c r="D575" s="32"/>
      <c r="E575" s="33"/>
      <c r="F575" s="32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7"/>
    </row>
    <row r="576" ht="15.75" customHeight="1">
      <c r="D576" s="32"/>
      <c r="E576" s="33"/>
      <c r="F576" s="32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7"/>
    </row>
    <row r="577" ht="15.75" customHeight="1">
      <c r="D577" s="32"/>
      <c r="E577" s="33"/>
      <c r="F577" s="32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7"/>
    </row>
    <row r="578" ht="15.75" customHeight="1">
      <c r="D578" s="32"/>
      <c r="E578" s="33"/>
      <c r="F578" s="32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7"/>
    </row>
    <row r="579" ht="15.75" customHeight="1">
      <c r="D579" s="32"/>
      <c r="E579" s="33"/>
      <c r="F579" s="32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7"/>
    </row>
    <row r="580" ht="15.75" customHeight="1">
      <c r="D580" s="32"/>
      <c r="E580" s="33"/>
      <c r="F580" s="32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7"/>
    </row>
    <row r="581" ht="15.75" customHeight="1">
      <c r="D581" s="32"/>
      <c r="E581" s="33"/>
      <c r="F581" s="32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7"/>
    </row>
    <row r="582" ht="15.75" customHeight="1">
      <c r="D582" s="32"/>
      <c r="E582" s="33"/>
      <c r="F582" s="32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7"/>
    </row>
    <row r="583" ht="15.75" customHeight="1">
      <c r="D583" s="32"/>
      <c r="E583" s="33"/>
      <c r="F583" s="32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7"/>
    </row>
    <row r="584" ht="15.75" customHeight="1">
      <c r="D584" s="32"/>
      <c r="E584" s="33"/>
      <c r="F584" s="32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7"/>
    </row>
    <row r="585" ht="15.75" customHeight="1">
      <c r="D585" s="32"/>
      <c r="E585" s="33"/>
      <c r="F585" s="32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7"/>
    </row>
    <row r="586" ht="15.75" customHeight="1">
      <c r="D586" s="32"/>
      <c r="E586" s="33"/>
      <c r="F586" s="32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7"/>
    </row>
    <row r="587" ht="15.75" customHeight="1">
      <c r="D587" s="32"/>
      <c r="E587" s="33"/>
      <c r="F587" s="32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7"/>
    </row>
    <row r="588" ht="15.75" customHeight="1">
      <c r="D588" s="32"/>
      <c r="E588" s="33"/>
      <c r="F588" s="32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7"/>
    </row>
    <row r="589" ht="15.75" customHeight="1">
      <c r="D589" s="32"/>
      <c r="E589" s="33"/>
      <c r="F589" s="32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7"/>
    </row>
    <row r="590" ht="15.75" customHeight="1">
      <c r="D590" s="32"/>
      <c r="E590" s="33"/>
      <c r="F590" s="32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7"/>
    </row>
    <row r="591" ht="15.75" customHeight="1">
      <c r="D591" s="32"/>
      <c r="E591" s="33"/>
      <c r="F591" s="32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7"/>
    </row>
    <row r="592" ht="15.75" customHeight="1">
      <c r="D592" s="32"/>
      <c r="E592" s="33"/>
      <c r="F592" s="32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7"/>
    </row>
    <row r="593" ht="15.75" customHeight="1">
      <c r="D593" s="32"/>
      <c r="E593" s="33"/>
      <c r="F593" s="32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7"/>
    </row>
    <row r="594" ht="15.75" customHeight="1">
      <c r="D594" s="32"/>
      <c r="E594" s="33"/>
      <c r="F594" s="32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7"/>
    </row>
    <row r="595" ht="15.75" customHeight="1">
      <c r="D595" s="32"/>
      <c r="E595" s="33"/>
      <c r="F595" s="32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7"/>
    </row>
    <row r="596" ht="15.75" customHeight="1">
      <c r="D596" s="32"/>
      <c r="E596" s="33"/>
      <c r="F596" s="32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7"/>
    </row>
    <row r="597" ht="15.75" customHeight="1">
      <c r="D597" s="32"/>
      <c r="E597" s="33"/>
      <c r="F597" s="32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7"/>
    </row>
    <row r="598" ht="15.75" customHeight="1">
      <c r="D598" s="32"/>
      <c r="E598" s="33"/>
      <c r="F598" s="32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7"/>
    </row>
    <row r="599" ht="15.75" customHeight="1">
      <c r="D599" s="32"/>
      <c r="E599" s="33"/>
      <c r="F599" s="32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7"/>
    </row>
    <row r="600" ht="15.75" customHeight="1">
      <c r="D600" s="32"/>
      <c r="E600" s="33"/>
      <c r="F600" s="32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7"/>
    </row>
    <row r="601" ht="15.75" customHeight="1">
      <c r="D601" s="32"/>
      <c r="E601" s="33"/>
      <c r="F601" s="32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7"/>
    </row>
    <row r="602" ht="15.75" customHeight="1">
      <c r="D602" s="32"/>
      <c r="E602" s="33"/>
      <c r="F602" s="32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7"/>
    </row>
    <row r="603" ht="15.75" customHeight="1">
      <c r="D603" s="32"/>
      <c r="E603" s="33"/>
      <c r="F603" s="32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7"/>
    </row>
    <row r="604" ht="15.75" customHeight="1">
      <c r="D604" s="32"/>
      <c r="E604" s="33"/>
      <c r="F604" s="32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7"/>
    </row>
    <row r="605" ht="15.75" customHeight="1">
      <c r="D605" s="32"/>
      <c r="E605" s="33"/>
      <c r="F605" s="32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7"/>
    </row>
    <row r="606" ht="15.75" customHeight="1">
      <c r="D606" s="32"/>
      <c r="E606" s="33"/>
      <c r="F606" s="32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7"/>
    </row>
    <row r="607" ht="15.75" customHeight="1">
      <c r="D607" s="32"/>
      <c r="E607" s="33"/>
      <c r="F607" s="32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7"/>
    </row>
    <row r="608" ht="15.75" customHeight="1">
      <c r="D608" s="32"/>
      <c r="E608" s="33"/>
      <c r="F608" s="32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7"/>
    </row>
    <row r="609" ht="15.75" customHeight="1">
      <c r="D609" s="32"/>
      <c r="E609" s="33"/>
      <c r="F609" s="32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7"/>
    </row>
    <row r="610" ht="15.75" customHeight="1">
      <c r="D610" s="32"/>
      <c r="E610" s="33"/>
      <c r="F610" s="32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7"/>
    </row>
    <row r="611" ht="15.75" customHeight="1">
      <c r="D611" s="32"/>
      <c r="E611" s="33"/>
      <c r="F611" s="32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7"/>
    </row>
    <row r="612" ht="15.75" customHeight="1">
      <c r="D612" s="32"/>
      <c r="E612" s="33"/>
      <c r="F612" s="32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7"/>
    </row>
    <row r="613" ht="15.75" customHeight="1">
      <c r="D613" s="32"/>
      <c r="E613" s="33"/>
      <c r="F613" s="32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7"/>
    </row>
    <row r="614" ht="15.75" customHeight="1">
      <c r="D614" s="32"/>
      <c r="E614" s="33"/>
      <c r="F614" s="32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7"/>
    </row>
    <row r="615" ht="15.75" customHeight="1">
      <c r="D615" s="32"/>
      <c r="E615" s="33"/>
      <c r="F615" s="32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7"/>
    </row>
    <row r="616" ht="15.75" customHeight="1">
      <c r="D616" s="32"/>
      <c r="E616" s="33"/>
      <c r="F616" s="32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7"/>
    </row>
    <row r="617" ht="15.75" customHeight="1">
      <c r="D617" s="32"/>
      <c r="E617" s="33"/>
      <c r="F617" s="32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7"/>
    </row>
    <row r="618" ht="15.75" customHeight="1">
      <c r="D618" s="32"/>
      <c r="E618" s="33"/>
      <c r="F618" s="32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7"/>
    </row>
    <row r="619" ht="15.75" customHeight="1">
      <c r="D619" s="32"/>
      <c r="E619" s="33"/>
      <c r="F619" s="32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7"/>
    </row>
    <row r="620" ht="15.75" customHeight="1">
      <c r="D620" s="32"/>
      <c r="E620" s="33"/>
      <c r="F620" s="32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7"/>
    </row>
    <row r="621" ht="15.75" customHeight="1">
      <c r="D621" s="32"/>
      <c r="E621" s="33"/>
      <c r="F621" s="32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7"/>
    </row>
    <row r="622" ht="15.75" customHeight="1">
      <c r="D622" s="32"/>
      <c r="E622" s="33"/>
      <c r="F622" s="32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7"/>
    </row>
    <row r="623" ht="15.75" customHeight="1">
      <c r="D623" s="32"/>
      <c r="E623" s="33"/>
      <c r="F623" s="32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7"/>
    </row>
    <row r="624" ht="15.75" customHeight="1">
      <c r="D624" s="32"/>
      <c r="E624" s="33"/>
      <c r="F624" s="32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7"/>
    </row>
    <row r="625" ht="15.75" customHeight="1">
      <c r="D625" s="32"/>
      <c r="E625" s="33"/>
      <c r="F625" s="32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7"/>
    </row>
    <row r="626" ht="15.75" customHeight="1">
      <c r="D626" s="32"/>
      <c r="E626" s="33"/>
      <c r="F626" s="32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7"/>
    </row>
    <row r="627" ht="15.75" customHeight="1">
      <c r="D627" s="32"/>
      <c r="E627" s="33"/>
      <c r="F627" s="32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7"/>
    </row>
    <row r="628" ht="15.75" customHeight="1">
      <c r="D628" s="32"/>
      <c r="E628" s="33"/>
      <c r="F628" s="32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7"/>
    </row>
    <row r="629" ht="15.75" customHeight="1">
      <c r="D629" s="32"/>
      <c r="E629" s="33"/>
      <c r="F629" s="32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7"/>
    </row>
    <row r="630" ht="15.75" customHeight="1">
      <c r="D630" s="32"/>
      <c r="E630" s="33"/>
      <c r="F630" s="32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7"/>
    </row>
    <row r="631" ht="15.75" customHeight="1">
      <c r="D631" s="32"/>
      <c r="E631" s="33"/>
      <c r="F631" s="32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7"/>
    </row>
    <row r="632" ht="15.75" customHeight="1">
      <c r="D632" s="32"/>
      <c r="E632" s="33"/>
      <c r="F632" s="32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7"/>
    </row>
    <row r="633" ht="15.75" customHeight="1">
      <c r="D633" s="32"/>
      <c r="E633" s="33"/>
      <c r="F633" s="32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7"/>
    </row>
    <row r="634" ht="15.75" customHeight="1">
      <c r="D634" s="32"/>
      <c r="E634" s="33"/>
      <c r="F634" s="32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7"/>
    </row>
    <row r="635" ht="15.75" customHeight="1">
      <c r="D635" s="32"/>
      <c r="E635" s="33"/>
      <c r="F635" s="32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7"/>
    </row>
    <row r="636" ht="15.75" customHeight="1">
      <c r="D636" s="32"/>
      <c r="E636" s="33"/>
      <c r="F636" s="32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7"/>
    </row>
    <row r="637" ht="15.75" customHeight="1">
      <c r="D637" s="32"/>
      <c r="E637" s="33"/>
      <c r="F637" s="32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7"/>
    </row>
    <row r="638" ht="15.75" customHeight="1">
      <c r="D638" s="32"/>
      <c r="E638" s="33"/>
      <c r="F638" s="32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7"/>
    </row>
    <row r="639" ht="15.75" customHeight="1">
      <c r="D639" s="32"/>
      <c r="E639" s="33"/>
      <c r="F639" s="32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7"/>
    </row>
    <row r="640" ht="15.75" customHeight="1">
      <c r="D640" s="32"/>
      <c r="E640" s="33"/>
      <c r="F640" s="32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7"/>
    </row>
    <row r="641" ht="15.75" customHeight="1">
      <c r="D641" s="32"/>
      <c r="E641" s="33"/>
      <c r="F641" s="32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7"/>
    </row>
    <row r="642" ht="15.75" customHeight="1">
      <c r="D642" s="32"/>
      <c r="E642" s="33"/>
      <c r="F642" s="32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7"/>
    </row>
    <row r="643" ht="15.75" customHeight="1">
      <c r="D643" s="32"/>
      <c r="E643" s="33"/>
      <c r="F643" s="32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7"/>
    </row>
    <row r="644" ht="15.75" customHeight="1">
      <c r="D644" s="32"/>
      <c r="E644" s="33"/>
      <c r="F644" s="32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7"/>
    </row>
    <row r="645" ht="15.75" customHeight="1">
      <c r="D645" s="32"/>
      <c r="E645" s="33"/>
      <c r="F645" s="32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7"/>
    </row>
    <row r="646" ht="15.75" customHeight="1">
      <c r="D646" s="32"/>
      <c r="E646" s="33"/>
      <c r="F646" s="32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7"/>
    </row>
    <row r="647" ht="15.75" customHeight="1">
      <c r="D647" s="32"/>
      <c r="E647" s="33"/>
      <c r="F647" s="32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7"/>
    </row>
    <row r="648" ht="15.75" customHeight="1">
      <c r="D648" s="32"/>
      <c r="E648" s="33"/>
      <c r="F648" s="32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7"/>
    </row>
    <row r="649" ht="15.75" customHeight="1">
      <c r="D649" s="32"/>
      <c r="E649" s="33"/>
      <c r="F649" s="32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7"/>
    </row>
    <row r="650" ht="15.75" customHeight="1">
      <c r="D650" s="32"/>
      <c r="E650" s="33"/>
      <c r="F650" s="32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7"/>
    </row>
    <row r="651" ht="15.75" customHeight="1">
      <c r="D651" s="32"/>
      <c r="E651" s="33"/>
      <c r="F651" s="32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7"/>
    </row>
    <row r="652" ht="15.75" customHeight="1">
      <c r="D652" s="32"/>
      <c r="E652" s="33"/>
      <c r="F652" s="32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7"/>
    </row>
    <row r="653" ht="15.75" customHeight="1">
      <c r="D653" s="32"/>
      <c r="E653" s="33"/>
      <c r="F653" s="32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7"/>
    </row>
    <row r="654" ht="15.75" customHeight="1">
      <c r="D654" s="32"/>
      <c r="E654" s="33"/>
      <c r="F654" s="32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7"/>
    </row>
    <row r="655" ht="15.75" customHeight="1">
      <c r="D655" s="32"/>
      <c r="E655" s="33"/>
      <c r="F655" s="32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7"/>
    </row>
    <row r="656" ht="15.75" customHeight="1">
      <c r="D656" s="32"/>
      <c r="E656" s="33"/>
      <c r="F656" s="32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7"/>
    </row>
    <row r="657" ht="15.75" customHeight="1">
      <c r="D657" s="32"/>
      <c r="E657" s="33"/>
      <c r="F657" s="32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7"/>
    </row>
    <row r="658" ht="15.75" customHeight="1">
      <c r="D658" s="32"/>
      <c r="E658" s="33"/>
      <c r="F658" s="32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7"/>
    </row>
    <row r="659" ht="15.75" customHeight="1">
      <c r="D659" s="32"/>
      <c r="E659" s="33"/>
      <c r="F659" s="32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7"/>
    </row>
    <row r="660" ht="15.75" customHeight="1">
      <c r="D660" s="32"/>
      <c r="E660" s="33"/>
      <c r="F660" s="32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7"/>
    </row>
    <row r="661" ht="15.75" customHeight="1">
      <c r="D661" s="32"/>
      <c r="E661" s="33"/>
      <c r="F661" s="32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7"/>
    </row>
    <row r="662" ht="15.75" customHeight="1">
      <c r="D662" s="32"/>
      <c r="E662" s="33"/>
      <c r="F662" s="32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7"/>
    </row>
    <row r="663" ht="15.75" customHeight="1">
      <c r="D663" s="32"/>
      <c r="E663" s="33"/>
      <c r="F663" s="32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7"/>
    </row>
    <row r="664" ht="15.75" customHeight="1">
      <c r="D664" s="32"/>
      <c r="E664" s="33"/>
      <c r="F664" s="32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7"/>
    </row>
    <row r="665" ht="15.75" customHeight="1">
      <c r="D665" s="32"/>
      <c r="E665" s="33"/>
      <c r="F665" s="32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7"/>
    </row>
    <row r="666" ht="15.75" customHeight="1">
      <c r="D666" s="32"/>
      <c r="E666" s="33"/>
      <c r="F666" s="32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7"/>
    </row>
    <row r="667" ht="15.75" customHeight="1">
      <c r="D667" s="32"/>
      <c r="E667" s="33"/>
      <c r="F667" s="32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7"/>
    </row>
    <row r="668" ht="15.75" customHeight="1">
      <c r="D668" s="32"/>
      <c r="E668" s="33"/>
      <c r="F668" s="32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7"/>
    </row>
    <row r="669" ht="15.75" customHeight="1">
      <c r="D669" s="32"/>
      <c r="E669" s="33"/>
      <c r="F669" s="32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7"/>
    </row>
    <row r="670" ht="15.75" customHeight="1">
      <c r="D670" s="32"/>
      <c r="E670" s="33"/>
      <c r="F670" s="32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7"/>
    </row>
    <row r="671" ht="15.75" customHeight="1">
      <c r="D671" s="32"/>
      <c r="E671" s="33"/>
      <c r="F671" s="32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7"/>
    </row>
    <row r="672" ht="15.75" customHeight="1">
      <c r="D672" s="32"/>
      <c r="E672" s="33"/>
      <c r="F672" s="32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7"/>
    </row>
    <row r="673" ht="15.75" customHeight="1">
      <c r="D673" s="32"/>
      <c r="E673" s="33"/>
      <c r="F673" s="32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7"/>
    </row>
    <row r="674" ht="15.75" customHeight="1">
      <c r="D674" s="32"/>
      <c r="E674" s="33"/>
      <c r="F674" s="32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7"/>
    </row>
    <row r="675" ht="15.75" customHeight="1">
      <c r="D675" s="32"/>
      <c r="E675" s="33"/>
      <c r="F675" s="32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7"/>
    </row>
    <row r="676" ht="15.75" customHeight="1">
      <c r="D676" s="32"/>
      <c r="E676" s="33"/>
      <c r="F676" s="32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7"/>
    </row>
    <row r="677" ht="15.75" customHeight="1">
      <c r="D677" s="32"/>
      <c r="E677" s="33"/>
      <c r="F677" s="32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7"/>
    </row>
    <row r="678" ht="15.75" customHeight="1">
      <c r="D678" s="32"/>
      <c r="E678" s="33"/>
      <c r="F678" s="32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7"/>
    </row>
    <row r="679" ht="15.75" customHeight="1">
      <c r="D679" s="32"/>
      <c r="E679" s="33"/>
      <c r="F679" s="32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7"/>
    </row>
    <row r="680" ht="15.75" customHeight="1">
      <c r="D680" s="32"/>
      <c r="E680" s="33"/>
      <c r="F680" s="32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7"/>
    </row>
    <row r="681" ht="15.75" customHeight="1">
      <c r="D681" s="32"/>
      <c r="E681" s="33"/>
      <c r="F681" s="32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7"/>
    </row>
    <row r="682" ht="15.75" customHeight="1">
      <c r="D682" s="32"/>
      <c r="E682" s="33"/>
      <c r="F682" s="32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7"/>
    </row>
    <row r="683" ht="15.75" customHeight="1">
      <c r="D683" s="32"/>
      <c r="E683" s="33"/>
      <c r="F683" s="32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7"/>
    </row>
    <row r="684" ht="15.75" customHeight="1">
      <c r="D684" s="32"/>
      <c r="E684" s="33"/>
      <c r="F684" s="32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7"/>
    </row>
    <row r="685" ht="15.75" customHeight="1">
      <c r="D685" s="32"/>
      <c r="E685" s="33"/>
      <c r="F685" s="32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7"/>
    </row>
    <row r="686" ht="15.75" customHeight="1">
      <c r="D686" s="32"/>
      <c r="E686" s="33"/>
      <c r="F686" s="32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7"/>
    </row>
    <row r="687" ht="15.75" customHeight="1">
      <c r="D687" s="32"/>
      <c r="E687" s="33"/>
      <c r="F687" s="32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7"/>
    </row>
    <row r="688" ht="15.75" customHeight="1">
      <c r="D688" s="32"/>
      <c r="E688" s="33"/>
      <c r="F688" s="32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7"/>
    </row>
    <row r="689" ht="15.75" customHeight="1">
      <c r="D689" s="32"/>
      <c r="E689" s="33"/>
      <c r="F689" s="32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7"/>
    </row>
    <row r="690" ht="15.75" customHeight="1">
      <c r="D690" s="32"/>
      <c r="E690" s="33"/>
      <c r="F690" s="32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7"/>
    </row>
    <row r="691" ht="15.75" customHeight="1">
      <c r="D691" s="32"/>
      <c r="E691" s="33"/>
      <c r="F691" s="32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7"/>
    </row>
    <row r="692" ht="15.75" customHeight="1">
      <c r="D692" s="32"/>
      <c r="E692" s="33"/>
      <c r="F692" s="32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7"/>
    </row>
    <row r="693" ht="15.75" customHeight="1">
      <c r="D693" s="32"/>
      <c r="E693" s="33"/>
      <c r="F693" s="32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7"/>
    </row>
    <row r="694" ht="15.75" customHeight="1">
      <c r="D694" s="32"/>
      <c r="E694" s="33"/>
      <c r="F694" s="32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7"/>
    </row>
    <row r="695" ht="15.75" customHeight="1">
      <c r="D695" s="32"/>
      <c r="E695" s="33"/>
      <c r="F695" s="32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7"/>
    </row>
    <row r="696" ht="15.75" customHeight="1">
      <c r="D696" s="32"/>
      <c r="E696" s="33"/>
      <c r="F696" s="32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7"/>
    </row>
    <row r="697" ht="15.75" customHeight="1">
      <c r="D697" s="32"/>
      <c r="E697" s="33"/>
      <c r="F697" s="32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7"/>
    </row>
    <row r="698" ht="15.75" customHeight="1">
      <c r="D698" s="32"/>
      <c r="E698" s="33"/>
      <c r="F698" s="32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7"/>
    </row>
    <row r="699" ht="15.75" customHeight="1">
      <c r="D699" s="32"/>
      <c r="E699" s="33"/>
      <c r="F699" s="32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7"/>
    </row>
    <row r="700" ht="15.75" customHeight="1">
      <c r="D700" s="32"/>
      <c r="E700" s="33"/>
      <c r="F700" s="32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7"/>
    </row>
    <row r="701" ht="15.75" customHeight="1">
      <c r="D701" s="32"/>
      <c r="E701" s="33"/>
      <c r="F701" s="32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7"/>
    </row>
    <row r="702" ht="15.75" customHeight="1">
      <c r="D702" s="32"/>
      <c r="E702" s="33"/>
      <c r="F702" s="32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7"/>
    </row>
    <row r="703" ht="15.75" customHeight="1">
      <c r="D703" s="32"/>
      <c r="E703" s="33"/>
      <c r="F703" s="32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7"/>
    </row>
    <row r="704" ht="15.75" customHeight="1">
      <c r="D704" s="32"/>
      <c r="E704" s="33"/>
      <c r="F704" s="32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7"/>
    </row>
    <row r="705" ht="15.75" customHeight="1">
      <c r="D705" s="32"/>
      <c r="E705" s="33"/>
      <c r="F705" s="32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7"/>
    </row>
    <row r="706" ht="15.75" customHeight="1">
      <c r="D706" s="32"/>
      <c r="E706" s="33"/>
      <c r="F706" s="32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7"/>
    </row>
    <row r="707" ht="15.75" customHeight="1">
      <c r="D707" s="32"/>
      <c r="E707" s="33"/>
      <c r="F707" s="32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7"/>
    </row>
    <row r="708" ht="15.75" customHeight="1">
      <c r="D708" s="32"/>
      <c r="E708" s="33"/>
      <c r="F708" s="32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7"/>
    </row>
    <row r="709" ht="15.75" customHeight="1">
      <c r="D709" s="32"/>
      <c r="E709" s="33"/>
      <c r="F709" s="32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7"/>
    </row>
    <row r="710" ht="15.75" customHeight="1">
      <c r="D710" s="32"/>
      <c r="E710" s="33"/>
      <c r="F710" s="32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7"/>
    </row>
    <row r="711" ht="15.75" customHeight="1">
      <c r="D711" s="32"/>
      <c r="E711" s="33"/>
      <c r="F711" s="32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7"/>
    </row>
    <row r="712" ht="15.75" customHeight="1">
      <c r="D712" s="32"/>
      <c r="E712" s="33"/>
      <c r="F712" s="32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7"/>
    </row>
    <row r="713" ht="15.75" customHeight="1">
      <c r="D713" s="32"/>
      <c r="E713" s="33"/>
      <c r="F713" s="32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7"/>
    </row>
    <row r="714" ht="15.75" customHeight="1">
      <c r="D714" s="32"/>
      <c r="E714" s="33"/>
      <c r="F714" s="32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7"/>
    </row>
    <row r="715" ht="15.75" customHeight="1">
      <c r="D715" s="32"/>
      <c r="E715" s="33"/>
      <c r="F715" s="32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7"/>
    </row>
    <row r="716" ht="15.75" customHeight="1">
      <c r="D716" s="32"/>
      <c r="E716" s="33"/>
      <c r="F716" s="32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7"/>
    </row>
    <row r="717" ht="15.75" customHeight="1">
      <c r="D717" s="32"/>
      <c r="E717" s="33"/>
      <c r="F717" s="32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7"/>
    </row>
    <row r="718" ht="15.75" customHeight="1">
      <c r="D718" s="32"/>
      <c r="E718" s="33"/>
      <c r="F718" s="32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7"/>
    </row>
    <row r="719" ht="15.75" customHeight="1">
      <c r="D719" s="32"/>
      <c r="E719" s="33"/>
      <c r="F719" s="32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7"/>
    </row>
    <row r="720" ht="15.75" customHeight="1">
      <c r="D720" s="32"/>
      <c r="E720" s="33"/>
      <c r="F720" s="32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7"/>
    </row>
    <row r="721" ht="15.75" customHeight="1">
      <c r="D721" s="32"/>
      <c r="E721" s="33"/>
      <c r="F721" s="32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7"/>
    </row>
    <row r="722" ht="15.75" customHeight="1">
      <c r="D722" s="32"/>
      <c r="E722" s="33"/>
      <c r="F722" s="32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7"/>
    </row>
    <row r="723" ht="15.75" customHeight="1">
      <c r="D723" s="32"/>
      <c r="E723" s="33"/>
      <c r="F723" s="32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7"/>
    </row>
    <row r="724" ht="15.75" customHeight="1">
      <c r="D724" s="32"/>
      <c r="E724" s="33"/>
      <c r="F724" s="32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7"/>
    </row>
    <row r="725" ht="15.75" customHeight="1">
      <c r="D725" s="32"/>
      <c r="E725" s="33"/>
      <c r="F725" s="32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7"/>
    </row>
    <row r="726" ht="15.75" customHeight="1">
      <c r="D726" s="32"/>
      <c r="E726" s="33"/>
      <c r="F726" s="32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7"/>
    </row>
    <row r="727" ht="15.75" customHeight="1">
      <c r="D727" s="32"/>
      <c r="E727" s="33"/>
      <c r="F727" s="32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7"/>
    </row>
    <row r="728" ht="15.75" customHeight="1">
      <c r="D728" s="32"/>
      <c r="E728" s="33"/>
      <c r="F728" s="32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7"/>
    </row>
    <row r="729" ht="15.75" customHeight="1">
      <c r="D729" s="32"/>
      <c r="E729" s="33"/>
      <c r="F729" s="32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7"/>
    </row>
    <row r="730" ht="15.75" customHeight="1">
      <c r="D730" s="32"/>
      <c r="E730" s="33"/>
      <c r="F730" s="32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7"/>
    </row>
    <row r="731" ht="15.75" customHeight="1">
      <c r="D731" s="32"/>
      <c r="E731" s="33"/>
      <c r="F731" s="32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7"/>
    </row>
    <row r="732" ht="15.75" customHeight="1">
      <c r="D732" s="32"/>
      <c r="E732" s="33"/>
      <c r="F732" s="32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7"/>
    </row>
    <row r="733" ht="15.75" customHeight="1">
      <c r="D733" s="32"/>
      <c r="E733" s="33"/>
      <c r="F733" s="32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7"/>
    </row>
    <row r="734" ht="15.75" customHeight="1">
      <c r="D734" s="32"/>
      <c r="E734" s="33"/>
      <c r="F734" s="32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7"/>
    </row>
    <row r="735" ht="15.75" customHeight="1">
      <c r="D735" s="32"/>
      <c r="E735" s="33"/>
      <c r="F735" s="32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7"/>
    </row>
    <row r="736" ht="15.75" customHeight="1">
      <c r="D736" s="32"/>
      <c r="E736" s="33"/>
      <c r="F736" s="32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7"/>
    </row>
    <row r="737" ht="15.75" customHeight="1">
      <c r="D737" s="32"/>
      <c r="E737" s="33"/>
      <c r="F737" s="32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7"/>
    </row>
    <row r="738" ht="15.75" customHeight="1">
      <c r="D738" s="32"/>
      <c r="E738" s="33"/>
      <c r="F738" s="32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7"/>
    </row>
    <row r="739" ht="15.75" customHeight="1">
      <c r="D739" s="32"/>
      <c r="E739" s="33"/>
      <c r="F739" s="32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7"/>
    </row>
    <row r="740" ht="15.75" customHeight="1">
      <c r="D740" s="32"/>
      <c r="E740" s="33"/>
      <c r="F740" s="32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7"/>
    </row>
    <row r="741" ht="15.75" customHeight="1">
      <c r="D741" s="32"/>
      <c r="E741" s="33"/>
      <c r="F741" s="32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7"/>
    </row>
    <row r="742" ht="15.75" customHeight="1">
      <c r="D742" s="32"/>
      <c r="E742" s="33"/>
      <c r="F742" s="32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7"/>
    </row>
    <row r="743" ht="15.75" customHeight="1">
      <c r="D743" s="32"/>
      <c r="E743" s="33"/>
      <c r="F743" s="32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7"/>
    </row>
    <row r="744" ht="15.75" customHeight="1">
      <c r="D744" s="32"/>
      <c r="E744" s="33"/>
      <c r="F744" s="32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7"/>
    </row>
    <row r="745" ht="15.75" customHeight="1">
      <c r="D745" s="32"/>
      <c r="E745" s="33"/>
      <c r="F745" s="32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7"/>
    </row>
    <row r="746" ht="15.75" customHeight="1">
      <c r="D746" s="32"/>
      <c r="E746" s="33"/>
      <c r="F746" s="32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7"/>
    </row>
    <row r="747" ht="15.75" customHeight="1">
      <c r="D747" s="32"/>
      <c r="E747" s="33"/>
      <c r="F747" s="32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7"/>
    </row>
    <row r="748" ht="15.75" customHeight="1">
      <c r="D748" s="32"/>
      <c r="E748" s="33"/>
      <c r="F748" s="32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7"/>
    </row>
    <row r="749" ht="15.75" customHeight="1">
      <c r="D749" s="32"/>
      <c r="E749" s="33"/>
      <c r="F749" s="32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7"/>
    </row>
    <row r="750" ht="15.75" customHeight="1">
      <c r="D750" s="32"/>
      <c r="E750" s="33"/>
      <c r="F750" s="32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7"/>
    </row>
    <row r="751" ht="15.75" customHeight="1">
      <c r="D751" s="32"/>
      <c r="E751" s="33"/>
      <c r="F751" s="32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7"/>
    </row>
    <row r="752" ht="15.75" customHeight="1">
      <c r="D752" s="32"/>
      <c r="E752" s="33"/>
      <c r="F752" s="32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7"/>
    </row>
    <row r="753" ht="15.75" customHeight="1">
      <c r="D753" s="32"/>
      <c r="E753" s="33"/>
      <c r="F753" s="32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7"/>
    </row>
    <row r="754" ht="15.75" customHeight="1">
      <c r="D754" s="32"/>
      <c r="E754" s="33"/>
      <c r="F754" s="32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7"/>
    </row>
    <row r="755" ht="15.75" customHeight="1">
      <c r="D755" s="32"/>
      <c r="E755" s="33"/>
      <c r="F755" s="32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7"/>
    </row>
    <row r="756" ht="15.75" customHeight="1">
      <c r="D756" s="32"/>
      <c r="E756" s="33"/>
      <c r="F756" s="32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7"/>
    </row>
    <row r="757" ht="15.75" customHeight="1">
      <c r="D757" s="32"/>
      <c r="E757" s="33"/>
      <c r="F757" s="32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7"/>
    </row>
    <row r="758" ht="15.75" customHeight="1">
      <c r="D758" s="32"/>
      <c r="E758" s="33"/>
      <c r="F758" s="32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7"/>
    </row>
    <row r="759" ht="15.75" customHeight="1">
      <c r="D759" s="32"/>
      <c r="E759" s="33"/>
      <c r="F759" s="32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7"/>
    </row>
    <row r="760" ht="15.75" customHeight="1">
      <c r="D760" s="32"/>
      <c r="E760" s="33"/>
      <c r="F760" s="32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7"/>
    </row>
    <row r="761" ht="15.75" customHeight="1">
      <c r="D761" s="32"/>
      <c r="E761" s="33"/>
      <c r="F761" s="32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7"/>
    </row>
    <row r="762" ht="15.75" customHeight="1">
      <c r="D762" s="32"/>
      <c r="E762" s="33"/>
      <c r="F762" s="32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7"/>
    </row>
    <row r="763" ht="15.75" customHeight="1">
      <c r="D763" s="32"/>
      <c r="E763" s="33"/>
      <c r="F763" s="32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7"/>
    </row>
    <row r="764" ht="15.75" customHeight="1">
      <c r="D764" s="32"/>
      <c r="E764" s="33"/>
      <c r="F764" s="32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7"/>
    </row>
    <row r="765" ht="15.75" customHeight="1">
      <c r="D765" s="32"/>
      <c r="E765" s="33"/>
      <c r="F765" s="32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7"/>
    </row>
    <row r="766" ht="15.75" customHeight="1">
      <c r="D766" s="32"/>
      <c r="E766" s="33"/>
      <c r="F766" s="32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7"/>
    </row>
    <row r="767" ht="15.75" customHeight="1">
      <c r="D767" s="32"/>
      <c r="E767" s="33"/>
      <c r="F767" s="32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7"/>
    </row>
    <row r="768" ht="15.75" customHeight="1">
      <c r="D768" s="32"/>
      <c r="E768" s="33"/>
      <c r="F768" s="32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7"/>
    </row>
    <row r="769" ht="15.75" customHeight="1">
      <c r="D769" s="32"/>
      <c r="E769" s="33"/>
      <c r="F769" s="32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7"/>
    </row>
    <row r="770" ht="15.75" customHeight="1">
      <c r="D770" s="32"/>
      <c r="E770" s="33"/>
      <c r="F770" s="32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7"/>
    </row>
    <row r="771" ht="15.75" customHeight="1">
      <c r="D771" s="32"/>
      <c r="E771" s="33"/>
      <c r="F771" s="32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7"/>
    </row>
    <row r="772" ht="15.75" customHeight="1">
      <c r="D772" s="32"/>
      <c r="E772" s="33"/>
      <c r="F772" s="32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7"/>
    </row>
    <row r="773" ht="15.75" customHeight="1">
      <c r="D773" s="32"/>
      <c r="E773" s="33"/>
      <c r="F773" s="32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7"/>
    </row>
    <row r="774" ht="15.75" customHeight="1">
      <c r="D774" s="32"/>
      <c r="E774" s="33"/>
      <c r="F774" s="32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7"/>
    </row>
    <row r="775" ht="15.75" customHeight="1">
      <c r="D775" s="32"/>
      <c r="E775" s="33"/>
      <c r="F775" s="32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7"/>
    </row>
    <row r="776" ht="15.75" customHeight="1">
      <c r="D776" s="32"/>
      <c r="E776" s="33"/>
      <c r="F776" s="32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7"/>
    </row>
    <row r="777" ht="15.75" customHeight="1">
      <c r="D777" s="32"/>
      <c r="E777" s="33"/>
      <c r="F777" s="32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7"/>
    </row>
    <row r="778" ht="15.75" customHeight="1">
      <c r="D778" s="32"/>
      <c r="E778" s="33"/>
      <c r="F778" s="32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7"/>
    </row>
    <row r="779" ht="15.75" customHeight="1">
      <c r="D779" s="32"/>
      <c r="E779" s="33"/>
      <c r="F779" s="32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7"/>
    </row>
    <row r="780" ht="15.75" customHeight="1">
      <c r="D780" s="32"/>
      <c r="E780" s="33"/>
      <c r="F780" s="32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7"/>
    </row>
    <row r="781" ht="15.75" customHeight="1">
      <c r="D781" s="32"/>
      <c r="E781" s="33"/>
      <c r="F781" s="32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7"/>
    </row>
    <row r="782" ht="15.75" customHeight="1">
      <c r="D782" s="32"/>
      <c r="E782" s="33"/>
      <c r="F782" s="32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7"/>
    </row>
    <row r="783" ht="15.75" customHeight="1">
      <c r="D783" s="32"/>
      <c r="E783" s="33"/>
      <c r="F783" s="32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7"/>
    </row>
    <row r="784" ht="15.75" customHeight="1">
      <c r="D784" s="32"/>
      <c r="E784" s="33"/>
      <c r="F784" s="32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7"/>
    </row>
    <row r="785" ht="15.75" customHeight="1">
      <c r="D785" s="32"/>
      <c r="E785" s="33"/>
      <c r="F785" s="32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7"/>
    </row>
    <row r="786" ht="15.75" customHeight="1">
      <c r="D786" s="32"/>
      <c r="E786" s="33"/>
      <c r="F786" s="32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7"/>
    </row>
    <row r="787" ht="15.75" customHeight="1">
      <c r="D787" s="32"/>
      <c r="E787" s="33"/>
      <c r="F787" s="32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7"/>
    </row>
    <row r="788" ht="15.75" customHeight="1">
      <c r="D788" s="32"/>
      <c r="E788" s="33"/>
      <c r="F788" s="32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7"/>
    </row>
    <row r="789" ht="15.75" customHeight="1">
      <c r="D789" s="32"/>
      <c r="E789" s="33"/>
      <c r="F789" s="32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7"/>
    </row>
    <row r="790" ht="15.75" customHeight="1">
      <c r="D790" s="32"/>
      <c r="E790" s="33"/>
      <c r="F790" s="32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7"/>
    </row>
    <row r="791" ht="15.75" customHeight="1">
      <c r="D791" s="32"/>
      <c r="E791" s="33"/>
      <c r="F791" s="32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7"/>
    </row>
    <row r="792" ht="15.75" customHeight="1">
      <c r="D792" s="32"/>
      <c r="E792" s="33"/>
      <c r="F792" s="32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7"/>
    </row>
    <row r="793" ht="15.75" customHeight="1">
      <c r="D793" s="32"/>
      <c r="E793" s="33"/>
      <c r="F793" s="32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7"/>
    </row>
    <row r="794" ht="15.75" customHeight="1">
      <c r="D794" s="32"/>
      <c r="E794" s="33"/>
      <c r="F794" s="32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7"/>
    </row>
    <row r="795" ht="15.75" customHeight="1">
      <c r="D795" s="32"/>
      <c r="E795" s="33"/>
      <c r="F795" s="32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7"/>
    </row>
    <row r="796" ht="15.75" customHeight="1">
      <c r="D796" s="32"/>
      <c r="E796" s="33"/>
      <c r="F796" s="32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7"/>
    </row>
    <row r="797" ht="15.75" customHeight="1">
      <c r="D797" s="32"/>
      <c r="E797" s="33"/>
      <c r="F797" s="32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7"/>
    </row>
    <row r="798" ht="15.75" customHeight="1">
      <c r="D798" s="32"/>
      <c r="E798" s="33"/>
      <c r="F798" s="32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7"/>
    </row>
    <row r="799" ht="15.75" customHeight="1">
      <c r="D799" s="32"/>
      <c r="E799" s="33"/>
      <c r="F799" s="32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7"/>
    </row>
    <row r="800" ht="15.75" customHeight="1">
      <c r="D800" s="32"/>
      <c r="E800" s="33"/>
      <c r="F800" s="32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7"/>
    </row>
    <row r="801" ht="15.75" customHeight="1">
      <c r="D801" s="32"/>
      <c r="E801" s="33"/>
      <c r="F801" s="32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7"/>
    </row>
    <row r="802" ht="15.75" customHeight="1">
      <c r="D802" s="32"/>
      <c r="E802" s="33"/>
      <c r="F802" s="32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7"/>
    </row>
    <row r="803" ht="15.75" customHeight="1">
      <c r="D803" s="32"/>
      <c r="E803" s="33"/>
      <c r="F803" s="32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7"/>
    </row>
    <row r="804" ht="15.75" customHeight="1">
      <c r="D804" s="32"/>
      <c r="E804" s="33"/>
      <c r="F804" s="32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7"/>
    </row>
    <row r="805" ht="15.75" customHeight="1">
      <c r="D805" s="32"/>
      <c r="E805" s="33"/>
      <c r="F805" s="32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7"/>
    </row>
    <row r="806" ht="15.75" customHeight="1">
      <c r="D806" s="32"/>
      <c r="E806" s="33"/>
      <c r="F806" s="32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7"/>
    </row>
    <row r="807" ht="15.75" customHeight="1">
      <c r="D807" s="32"/>
      <c r="E807" s="33"/>
      <c r="F807" s="32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7"/>
    </row>
    <row r="808" ht="15.75" customHeight="1">
      <c r="D808" s="32"/>
      <c r="E808" s="33"/>
      <c r="F808" s="32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7"/>
    </row>
    <row r="809" ht="15.75" customHeight="1">
      <c r="D809" s="32"/>
      <c r="E809" s="33"/>
      <c r="F809" s="32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7"/>
    </row>
    <row r="810" ht="15.75" customHeight="1">
      <c r="D810" s="32"/>
      <c r="E810" s="33"/>
      <c r="F810" s="32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7"/>
    </row>
    <row r="811" ht="15.75" customHeight="1">
      <c r="D811" s="32"/>
      <c r="E811" s="33"/>
      <c r="F811" s="32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7"/>
    </row>
    <row r="812" ht="15.75" customHeight="1">
      <c r="D812" s="32"/>
      <c r="E812" s="33"/>
      <c r="F812" s="32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7"/>
    </row>
    <row r="813" ht="15.75" customHeight="1">
      <c r="D813" s="32"/>
      <c r="E813" s="33"/>
      <c r="F813" s="32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7"/>
    </row>
    <row r="814" ht="15.75" customHeight="1">
      <c r="D814" s="32"/>
      <c r="E814" s="33"/>
      <c r="F814" s="32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7"/>
    </row>
    <row r="815" ht="15.75" customHeight="1">
      <c r="D815" s="32"/>
      <c r="E815" s="33"/>
      <c r="F815" s="32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7"/>
    </row>
    <row r="816" ht="15.75" customHeight="1">
      <c r="D816" s="32"/>
      <c r="E816" s="33"/>
      <c r="F816" s="32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7"/>
    </row>
    <row r="817" ht="15.75" customHeight="1">
      <c r="D817" s="32"/>
      <c r="E817" s="33"/>
      <c r="F817" s="32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7"/>
    </row>
    <row r="818" ht="15.75" customHeight="1">
      <c r="D818" s="32"/>
      <c r="E818" s="33"/>
      <c r="F818" s="32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7"/>
    </row>
    <row r="819" ht="15.75" customHeight="1">
      <c r="D819" s="32"/>
      <c r="E819" s="33"/>
      <c r="F819" s="32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7"/>
    </row>
    <row r="820" ht="15.75" customHeight="1">
      <c r="D820" s="32"/>
      <c r="E820" s="33"/>
      <c r="F820" s="32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7"/>
    </row>
    <row r="821" ht="15.75" customHeight="1">
      <c r="D821" s="32"/>
      <c r="E821" s="33"/>
      <c r="F821" s="32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7"/>
    </row>
    <row r="822" ht="15.75" customHeight="1">
      <c r="D822" s="32"/>
      <c r="E822" s="33"/>
      <c r="F822" s="32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7"/>
    </row>
    <row r="823" ht="15.75" customHeight="1">
      <c r="D823" s="32"/>
      <c r="E823" s="33"/>
      <c r="F823" s="32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7"/>
    </row>
    <row r="824" ht="15.75" customHeight="1">
      <c r="D824" s="32"/>
      <c r="E824" s="33"/>
      <c r="F824" s="32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7"/>
    </row>
    <row r="825" ht="15.75" customHeight="1">
      <c r="D825" s="32"/>
      <c r="E825" s="33"/>
      <c r="F825" s="32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7"/>
    </row>
    <row r="826" ht="15.75" customHeight="1">
      <c r="D826" s="32"/>
      <c r="E826" s="33"/>
      <c r="F826" s="32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7"/>
    </row>
    <row r="827" ht="15.75" customHeight="1">
      <c r="D827" s="32"/>
      <c r="E827" s="33"/>
      <c r="F827" s="32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7"/>
    </row>
    <row r="828" ht="15.75" customHeight="1">
      <c r="D828" s="32"/>
      <c r="E828" s="33"/>
      <c r="F828" s="32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7"/>
    </row>
    <row r="829" ht="15.75" customHeight="1">
      <c r="D829" s="32"/>
      <c r="E829" s="33"/>
      <c r="F829" s="32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7"/>
    </row>
    <row r="830" ht="15.75" customHeight="1">
      <c r="D830" s="32"/>
      <c r="E830" s="33"/>
      <c r="F830" s="32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7"/>
    </row>
    <row r="831" ht="15.75" customHeight="1">
      <c r="D831" s="32"/>
      <c r="E831" s="33"/>
      <c r="F831" s="32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7"/>
    </row>
    <row r="832" ht="15.75" customHeight="1">
      <c r="D832" s="32"/>
      <c r="E832" s="33"/>
      <c r="F832" s="32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7"/>
    </row>
    <row r="833" ht="15.75" customHeight="1">
      <c r="D833" s="32"/>
      <c r="E833" s="33"/>
      <c r="F833" s="32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7"/>
    </row>
    <row r="834" ht="15.75" customHeight="1">
      <c r="D834" s="32"/>
      <c r="E834" s="33"/>
      <c r="F834" s="32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7"/>
    </row>
    <row r="835" ht="15.75" customHeight="1">
      <c r="D835" s="32"/>
      <c r="E835" s="33"/>
      <c r="F835" s="32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7"/>
    </row>
    <row r="836" ht="15.75" customHeight="1">
      <c r="D836" s="32"/>
      <c r="E836" s="33"/>
      <c r="F836" s="32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7"/>
    </row>
    <row r="837" ht="15.75" customHeight="1">
      <c r="D837" s="32"/>
      <c r="E837" s="33"/>
      <c r="F837" s="32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7"/>
    </row>
    <row r="838" ht="15.75" customHeight="1">
      <c r="D838" s="32"/>
      <c r="E838" s="33"/>
      <c r="F838" s="32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7"/>
    </row>
    <row r="839" ht="15.75" customHeight="1">
      <c r="D839" s="32"/>
      <c r="E839" s="33"/>
      <c r="F839" s="32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7"/>
    </row>
    <row r="840" ht="15.75" customHeight="1">
      <c r="D840" s="32"/>
      <c r="E840" s="33"/>
      <c r="F840" s="32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7"/>
    </row>
    <row r="841" ht="15.75" customHeight="1">
      <c r="D841" s="32"/>
      <c r="E841" s="33"/>
      <c r="F841" s="32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7"/>
    </row>
    <row r="842" ht="15.75" customHeight="1">
      <c r="D842" s="32"/>
      <c r="E842" s="33"/>
      <c r="F842" s="32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7"/>
    </row>
    <row r="843" ht="15.75" customHeight="1">
      <c r="D843" s="32"/>
      <c r="E843" s="33"/>
      <c r="F843" s="32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7"/>
    </row>
    <row r="844" ht="15.75" customHeight="1">
      <c r="D844" s="32"/>
      <c r="E844" s="33"/>
      <c r="F844" s="32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7"/>
    </row>
    <row r="845" ht="15.75" customHeight="1">
      <c r="D845" s="32"/>
      <c r="E845" s="33"/>
      <c r="F845" s="32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7"/>
    </row>
    <row r="846" ht="15.75" customHeight="1">
      <c r="D846" s="32"/>
      <c r="E846" s="33"/>
      <c r="F846" s="32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7"/>
    </row>
    <row r="847" ht="15.75" customHeight="1">
      <c r="D847" s="32"/>
      <c r="E847" s="33"/>
      <c r="F847" s="32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7"/>
    </row>
    <row r="848" ht="15.75" customHeight="1">
      <c r="D848" s="32"/>
      <c r="E848" s="33"/>
      <c r="F848" s="32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7"/>
    </row>
    <row r="849" ht="15.75" customHeight="1">
      <c r="D849" s="32"/>
      <c r="E849" s="33"/>
      <c r="F849" s="32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7"/>
    </row>
    <row r="850" ht="15.75" customHeight="1">
      <c r="D850" s="32"/>
      <c r="E850" s="33"/>
      <c r="F850" s="32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7"/>
    </row>
    <row r="851" ht="15.75" customHeight="1">
      <c r="D851" s="32"/>
      <c r="E851" s="33"/>
      <c r="F851" s="32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7"/>
    </row>
    <row r="852" ht="15.75" customHeight="1">
      <c r="D852" s="32"/>
      <c r="E852" s="33"/>
      <c r="F852" s="32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7"/>
    </row>
    <row r="853" ht="15.75" customHeight="1">
      <c r="D853" s="32"/>
      <c r="E853" s="33"/>
      <c r="F853" s="32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7"/>
    </row>
    <row r="854" ht="15.75" customHeight="1">
      <c r="D854" s="32"/>
      <c r="E854" s="33"/>
      <c r="F854" s="32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7"/>
    </row>
    <row r="855" ht="15.75" customHeight="1">
      <c r="D855" s="32"/>
      <c r="E855" s="33"/>
      <c r="F855" s="32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7"/>
    </row>
    <row r="856" ht="15.75" customHeight="1">
      <c r="D856" s="32"/>
      <c r="E856" s="33"/>
      <c r="F856" s="32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7"/>
    </row>
    <row r="857" ht="15.75" customHeight="1">
      <c r="D857" s="32"/>
      <c r="E857" s="33"/>
      <c r="F857" s="32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7"/>
    </row>
    <row r="858" ht="15.75" customHeight="1">
      <c r="D858" s="32"/>
      <c r="E858" s="33"/>
      <c r="F858" s="32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7"/>
    </row>
    <row r="859" ht="15.75" customHeight="1">
      <c r="D859" s="32"/>
      <c r="E859" s="33"/>
      <c r="F859" s="32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7"/>
    </row>
    <row r="860" ht="15.75" customHeight="1">
      <c r="D860" s="32"/>
      <c r="E860" s="33"/>
      <c r="F860" s="32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7"/>
    </row>
    <row r="861" ht="15.75" customHeight="1">
      <c r="D861" s="32"/>
      <c r="E861" s="33"/>
      <c r="F861" s="32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7"/>
    </row>
    <row r="862" ht="15.75" customHeight="1">
      <c r="D862" s="32"/>
      <c r="E862" s="33"/>
      <c r="F862" s="32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7"/>
    </row>
    <row r="863" ht="15.75" customHeight="1">
      <c r="D863" s="32"/>
      <c r="E863" s="33"/>
      <c r="F863" s="32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7"/>
    </row>
    <row r="864" ht="15.75" customHeight="1">
      <c r="D864" s="32"/>
      <c r="E864" s="33"/>
      <c r="F864" s="32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7"/>
    </row>
    <row r="865" ht="15.75" customHeight="1">
      <c r="D865" s="32"/>
      <c r="E865" s="33"/>
      <c r="F865" s="32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7"/>
    </row>
    <row r="866" ht="15.75" customHeight="1">
      <c r="D866" s="32"/>
      <c r="E866" s="33"/>
      <c r="F866" s="32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7"/>
    </row>
    <row r="867" ht="15.75" customHeight="1">
      <c r="D867" s="32"/>
      <c r="E867" s="33"/>
      <c r="F867" s="32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7"/>
    </row>
    <row r="868" ht="15.75" customHeight="1">
      <c r="D868" s="32"/>
      <c r="E868" s="33"/>
      <c r="F868" s="32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7"/>
    </row>
    <row r="869" ht="15.75" customHeight="1">
      <c r="D869" s="32"/>
      <c r="E869" s="33"/>
      <c r="F869" s="32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7"/>
    </row>
    <row r="870" ht="15.75" customHeight="1">
      <c r="D870" s="32"/>
      <c r="E870" s="33"/>
      <c r="F870" s="32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7"/>
    </row>
    <row r="871" ht="15.75" customHeight="1">
      <c r="D871" s="32"/>
      <c r="E871" s="33"/>
      <c r="F871" s="32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7"/>
    </row>
    <row r="872" ht="15.75" customHeight="1">
      <c r="D872" s="32"/>
      <c r="E872" s="33"/>
      <c r="F872" s="32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7"/>
    </row>
    <row r="873" ht="15.75" customHeight="1">
      <c r="D873" s="32"/>
      <c r="E873" s="33"/>
      <c r="F873" s="32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7"/>
    </row>
    <row r="874" ht="15.75" customHeight="1">
      <c r="D874" s="32"/>
      <c r="E874" s="33"/>
      <c r="F874" s="32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7"/>
    </row>
    <row r="875" ht="15.75" customHeight="1">
      <c r="D875" s="32"/>
      <c r="E875" s="33"/>
      <c r="F875" s="32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7"/>
    </row>
    <row r="876" ht="15.75" customHeight="1">
      <c r="D876" s="32"/>
      <c r="E876" s="33"/>
      <c r="F876" s="32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7"/>
    </row>
    <row r="877" ht="15.75" customHeight="1">
      <c r="D877" s="32"/>
      <c r="E877" s="33"/>
      <c r="F877" s="32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7"/>
    </row>
    <row r="878" ht="15.75" customHeight="1">
      <c r="D878" s="32"/>
      <c r="E878" s="33"/>
      <c r="F878" s="32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7"/>
    </row>
    <row r="879" ht="15.75" customHeight="1">
      <c r="D879" s="32"/>
      <c r="E879" s="33"/>
      <c r="F879" s="32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7"/>
    </row>
    <row r="880" ht="15.75" customHeight="1">
      <c r="D880" s="32"/>
      <c r="E880" s="33"/>
      <c r="F880" s="32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7"/>
    </row>
    <row r="881" ht="15.75" customHeight="1">
      <c r="D881" s="32"/>
      <c r="E881" s="33"/>
      <c r="F881" s="32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7"/>
    </row>
    <row r="882" ht="15.75" customHeight="1">
      <c r="D882" s="32"/>
      <c r="E882" s="33"/>
      <c r="F882" s="32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7"/>
    </row>
    <row r="883" ht="15.75" customHeight="1">
      <c r="D883" s="32"/>
      <c r="E883" s="33"/>
      <c r="F883" s="32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7"/>
    </row>
    <row r="884" ht="15.75" customHeight="1">
      <c r="D884" s="32"/>
      <c r="E884" s="33"/>
      <c r="F884" s="32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7"/>
    </row>
    <row r="885" ht="15.75" customHeight="1">
      <c r="D885" s="32"/>
      <c r="E885" s="33"/>
      <c r="F885" s="32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7"/>
    </row>
    <row r="886" ht="15.75" customHeight="1">
      <c r="D886" s="32"/>
      <c r="E886" s="33"/>
      <c r="F886" s="32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7"/>
    </row>
    <row r="887" ht="15.75" customHeight="1">
      <c r="D887" s="32"/>
      <c r="E887" s="33"/>
      <c r="F887" s="32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7"/>
    </row>
    <row r="888" ht="15.75" customHeight="1">
      <c r="D888" s="32"/>
      <c r="E888" s="33"/>
      <c r="F888" s="32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7"/>
    </row>
    <row r="889" ht="15.75" customHeight="1">
      <c r="D889" s="32"/>
      <c r="E889" s="33"/>
      <c r="F889" s="32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7"/>
    </row>
    <row r="890" ht="15.75" customHeight="1">
      <c r="D890" s="32"/>
      <c r="E890" s="33"/>
      <c r="F890" s="32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7"/>
    </row>
    <row r="891" ht="15.75" customHeight="1">
      <c r="D891" s="32"/>
      <c r="E891" s="33"/>
      <c r="F891" s="32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7"/>
    </row>
    <row r="892" ht="15.75" customHeight="1">
      <c r="D892" s="32"/>
      <c r="E892" s="33"/>
      <c r="F892" s="32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7"/>
    </row>
    <row r="893" ht="15.75" customHeight="1">
      <c r="D893" s="32"/>
      <c r="E893" s="33"/>
      <c r="F893" s="32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7"/>
    </row>
    <row r="894" ht="15.75" customHeight="1">
      <c r="D894" s="32"/>
      <c r="E894" s="33"/>
      <c r="F894" s="32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7"/>
    </row>
    <row r="895" ht="15.75" customHeight="1">
      <c r="D895" s="32"/>
      <c r="E895" s="33"/>
      <c r="F895" s="32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7"/>
    </row>
    <row r="896" ht="15.75" customHeight="1">
      <c r="D896" s="32"/>
      <c r="E896" s="33"/>
      <c r="F896" s="32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7"/>
    </row>
    <row r="897" ht="15.75" customHeight="1">
      <c r="D897" s="32"/>
      <c r="E897" s="33"/>
      <c r="F897" s="32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7"/>
    </row>
    <row r="898" ht="15.75" customHeight="1">
      <c r="D898" s="32"/>
      <c r="E898" s="33"/>
      <c r="F898" s="32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7"/>
    </row>
    <row r="899" ht="15.75" customHeight="1">
      <c r="D899" s="32"/>
      <c r="E899" s="33"/>
      <c r="F899" s="32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7"/>
    </row>
    <row r="900" ht="15.75" customHeight="1">
      <c r="D900" s="32"/>
      <c r="E900" s="33"/>
      <c r="F900" s="32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7"/>
    </row>
    <row r="901" ht="15.75" customHeight="1">
      <c r="D901" s="32"/>
      <c r="E901" s="33"/>
      <c r="F901" s="32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7"/>
    </row>
    <row r="902" ht="15.75" customHeight="1">
      <c r="D902" s="32"/>
      <c r="E902" s="33"/>
      <c r="F902" s="32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7"/>
    </row>
    <row r="903" ht="15.75" customHeight="1">
      <c r="D903" s="32"/>
      <c r="E903" s="33"/>
      <c r="F903" s="32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7"/>
    </row>
    <row r="904" ht="15.75" customHeight="1">
      <c r="D904" s="32"/>
      <c r="E904" s="33"/>
      <c r="F904" s="32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7"/>
    </row>
    <row r="905" ht="15.75" customHeight="1">
      <c r="D905" s="32"/>
      <c r="E905" s="33"/>
      <c r="F905" s="32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7"/>
    </row>
    <row r="906" ht="15.75" customHeight="1">
      <c r="D906" s="32"/>
      <c r="E906" s="33"/>
      <c r="F906" s="32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7"/>
    </row>
    <row r="907" ht="15.75" customHeight="1">
      <c r="D907" s="32"/>
      <c r="E907" s="33"/>
      <c r="F907" s="32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7"/>
    </row>
    <row r="908" ht="15.75" customHeight="1">
      <c r="D908" s="32"/>
      <c r="E908" s="33"/>
      <c r="F908" s="32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7"/>
    </row>
    <row r="909" ht="15.75" customHeight="1">
      <c r="D909" s="32"/>
      <c r="E909" s="33"/>
      <c r="F909" s="32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7"/>
    </row>
    <row r="910" ht="15.75" customHeight="1">
      <c r="D910" s="32"/>
      <c r="E910" s="33"/>
      <c r="F910" s="32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7"/>
    </row>
    <row r="911" ht="15.75" customHeight="1">
      <c r="D911" s="32"/>
      <c r="E911" s="33"/>
      <c r="F911" s="32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7"/>
    </row>
    <row r="912" ht="15.75" customHeight="1">
      <c r="D912" s="32"/>
      <c r="E912" s="33"/>
      <c r="F912" s="32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7"/>
    </row>
    <row r="913" ht="15.75" customHeight="1">
      <c r="D913" s="32"/>
      <c r="E913" s="33"/>
      <c r="F913" s="32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7"/>
    </row>
    <row r="914" ht="15.75" customHeight="1">
      <c r="D914" s="32"/>
      <c r="E914" s="33"/>
      <c r="F914" s="32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7"/>
    </row>
    <row r="915" ht="15.75" customHeight="1">
      <c r="D915" s="32"/>
      <c r="E915" s="33"/>
      <c r="F915" s="32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7"/>
    </row>
    <row r="916" ht="15.75" customHeight="1">
      <c r="D916" s="32"/>
      <c r="E916" s="33"/>
      <c r="F916" s="32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7"/>
    </row>
    <row r="917" ht="15.75" customHeight="1">
      <c r="D917" s="32"/>
      <c r="E917" s="33"/>
      <c r="F917" s="32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7"/>
    </row>
    <row r="918" ht="15.75" customHeight="1">
      <c r="D918" s="32"/>
      <c r="E918" s="33"/>
      <c r="F918" s="32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7"/>
    </row>
    <row r="919" ht="15.75" customHeight="1">
      <c r="D919" s="32"/>
      <c r="E919" s="33"/>
      <c r="F919" s="32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7"/>
    </row>
    <row r="920" ht="15.75" customHeight="1">
      <c r="D920" s="32"/>
      <c r="E920" s="33"/>
      <c r="F920" s="32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7"/>
    </row>
    <row r="921" ht="15.75" customHeight="1">
      <c r="D921" s="32"/>
      <c r="E921" s="33"/>
      <c r="F921" s="32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7"/>
    </row>
    <row r="922" ht="15.75" customHeight="1">
      <c r="D922" s="32"/>
      <c r="E922" s="33"/>
      <c r="F922" s="32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7"/>
    </row>
    <row r="923" ht="15.75" customHeight="1">
      <c r="D923" s="32"/>
      <c r="E923" s="33"/>
      <c r="F923" s="32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7"/>
    </row>
    <row r="924" ht="15.75" customHeight="1">
      <c r="D924" s="32"/>
      <c r="E924" s="33"/>
      <c r="F924" s="32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7"/>
    </row>
    <row r="925" ht="15.75" customHeight="1">
      <c r="D925" s="32"/>
      <c r="E925" s="33"/>
      <c r="F925" s="32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7"/>
    </row>
    <row r="926" ht="15.75" customHeight="1">
      <c r="D926" s="32"/>
      <c r="E926" s="33"/>
      <c r="F926" s="32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7"/>
    </row>
    <row r="927" ht="15.75" customHeight="1">
      <c r="D927" s="32"/>
      <c r="E927" s="33"/>
      <c r="F927" s="32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7"/>
    </row>
    <row r="928" ht="15.75" customHeight="1">
      <c r="D928" s="32"/>
      <c r="E928" s="33"/>
      <c r="F928" s="32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7"/>
    </row>
    <row r="929" ht="15.75" customHeight="1">
      <c r="D929" s="32"/>
      <c r="E929" s="33"/>
      <c r="F929" s="32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7"/>
    </row>
    <row r="930" ht="15.75" customHeight="1">
      <c r="D930" s="32"/>
      <c r="E930" s="33"/>
      <c r="F930" s="32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7"/>
    </row>
    <row r="931" ht="15.75" customHeight="1">
      <c r="D931" s="32"/>
      <c r="E931" s="33"/>
      <c r="F931" s="32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7"/>
    </row>
    <row r="932" ht="15.75" customHeight="1">
      <c r="D932" s="32"/>
      <c r="E932" s="33"/>
      <c r="F932" s="32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7"/>
    </row>
    <row r="933" ht="15.75" customHeight="1">
      <c r="D933" s="32"/>
      <c r="E933" s="33"/>
      <c r="F933" s="32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7"/>
    </row>
    <row r="934" ht="15.75" customHeight="1">
      <c r="D934" s="32"/>
      <c r="E934" s="33"/>
      <c r="F934" s="32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7"/>
    </row>
    <row r="935" ht="15.75" customHeight="1">
      <c r="D935" s="32"/>
      <c r="E935" s="33"/>
      <c r="F935" s="32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7"/>
    </row>
    <row r="936" ht="15.75" customHeight="1">
      <c r="D936" s="32"/>
      <c r="E936" s="33"/>
      <c r="F936" s="32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7"/>
    </row>
    <row r="937" ht="15.75" customHeight="1">
      <c r="D937" s="32"/>
      <c r="E937" s="33"/>
      <c r="F937" s="32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7"/>
    </row>
    <row r="938" ht="15.75" customHeight="1">
      <c r="D938" s="32"/>
      <c r="E938" s="33"/>
      <c r="F938" s="32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7"/>
    </row>
    <row r="939" ht="15.75" customHeight="1">
      <c r="D939" s="32"/>
      <c r="E939" s="33"/>
      <c r="F939" s="32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7"/>
    </row>
    <row r="940" ht="15.75" customHeight="1">
      <c r="D940" s="32"/>
      <c r="E940" s="33"/>
      <c r="F940" s="32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7"/>
    </row>
    <row r="941" ht="15.75" customHeight="1">
      <c r="D941" s="32"/>
      <c r="E941" s="33"/>
      <c r="F941" s="32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7"/>
    </row>
    <row r="942" ht="15.75" customHeight="1">
      <c r="D942" s="32"/>
      <c r="E942" s="33"/>
      <c r="F942" s="32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7"/>
    </row>
    <row r="943" ht="15.75" customHeight="1">
      <c r="D943" s="32"/>
      <c r="E943" s="33"/>
      <c r="F943" s="32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7"/>
    </row>
    <row r="944" ht="15.75" customHeight="1">
      <c r="D944" s="32"/>
      <c r="E944" s="33"/>
      <c r="F944" s="32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7"/>
    </row>
    <row r="945" ht="15.75" customHeight="1">
      <c r="D945" s="32"/>
      <c r="E945" s="33"/>
      <c r="F945" s="32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7"/>
    </row>
    <row r="946" ht="15.75" customHeight="1">
      <c r="D946" s="32"/>
      <c r="E946" s="33"/>
      <c r="F946" s="32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7"/>
    </row>
    <row r="947" ht="15.75" customHeight="1">
      <c r="D947" s="32"/>
      <c r="E947" s="33"/>
      <c r="F947" s="32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7"/>
    </row>
    <row r="948" ht="15.75" customHeight="1">
      <c r="D948" s="32"/>
      <c r="E948" s="33"/>
      <c r="F948" s="32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7"/>
    </row>
    <row r="949" ht="15.75" customHeight="1">
      <c r="D949" s="32"/>
      <c r="E949" s="33"/>
      <c r="F949" s="32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7"/>
    </row>
    <row r="950" ht="15.75" customHeight="1">
      <c r="D950" s="32"/>
      <c r="E950" s="33"/>
      <c r="F950" s="32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7"/>
    </row>
    <row r="951" ht="15.75" customHeight="1">
      <c r="D951" s="32"/>
      <c r="E951" s="33"/>
      <c r="F951" s="32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7"/>
    </row>
    <row r="952" ht="15.75" customHeight="1">
      <c r="D952" s="32"/>
      <c r="E952" s="33"/>
      <c r="F952" s="32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7"/>
    </row>
    <row r="953" ht="15.75" customHeight="1">
      <c r="D953" s="32"/>
      <c r="E953" s="33"/>
      <c r="F953" s="32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7"/>
    </row>
    <row r="954" ht="15.75" customHeight="1">
      <c r="D954" s="32"/>
      <c r="E954" s="33"/>
      <c r="F954" s="32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7"/>
    </row>
    <row r="955" ht="15.75" customHeight="1">
      <c r="D955" s="32"/>
      <c r="E955" s="33"/>
      <c r="F955" s="32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7"/>
    </row>
    <row r="956" ht="15.75" customHeight="1">
      <c r="D956" s="32"/>
      <c r="E956" s="33"/>
      <c r="F956" s="32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7"/>
    </row>
    <row r="957" ht="15.75" customHeight="1">
      <c r="D957" s="32"/>
      <c r="E957" s="33"/>
      <c r="F957" s="32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7"/>
    </row>
    <row r="958" ht="15.75" customHeight="1">
      <c r="D958" s="32"/>
      <c r="E958" s="33"/>
      <c r="F958" s="32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7"/>
    </row>
    <row r="959" ht="15.75" customHeight="1">
      <c r="D959" s="32"/>
      <c r="E959" s="33"/>
      <c r="F959" s="32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7"/>
    </row>
    <row r="960" ht="15.75" customHeight="1">
      <c r="D960" s="32"/>
      <c r="E960" s="33"/>
      <c r="F960" s="32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7"/>
    </row>
    <row r="961" ht="15.75" customHeight="1">
      <c r="D961" s="32"/>
      <c r="E961" s="33"/>
      <c r="F961" s="32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7"/>
    </row>
    <row r="962" ht="15.75" customHeight="1">
      <c r="D962" s="32"/>
      <c r="E962" s="33"/>
      <c r="F962" s="32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7"/>
    </row>
    <row r="963" ht="15.75" customHeight="1">
      <c r="D963" s="32"/>
      <c r="E963" s="33"/>
      <c r="F963" s="32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7"/>
    </row>
    <row r="964" ht="15.75" customHeight="1">
      <c r="D964" s="32"/>
      <c r="E964" s="33"/>
      <c r="F964" s="32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7"/>
    </row>
    <row r="965" ht="15.75" customHeight="1">
      <c r="D965" s="32"/>
      <c r="E965" s="33"/>
      <c r="F965" s="32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7"/>
    </row>
    <row r="966" ht="15.75" customHeight="1">
      <c r="D966" s="32"/>
      <c r="E966" s="33"/>
      <c r="F966" s="32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7"/>
    </row>
    <row r="967" ht="15.75" customHeight="1">
      <c r="D967" s="32"/>
      <c r="E967" s="33"/>
      <c r="F967" s="32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7"/>
    </row>
    <row r="968" ht="15.75" customHeight="1">
      <c r="D968" s="32"/>
      <c r="E968" s="33"/>
      <c r="F968" s="32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7"/>
    </row>
    <row r="969" ht="15.75" customHeight="1">
      <c r="D969" s="32"/>
      <c r="E969" s="33"/>
      <c r="F969" s="32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7"/>
    </row>
    <row r="970" ht="15.75" customHeight="1">
      <c r="D970" s="32"/>
      <c r="E970" s="33"/>
      <c r="F970" s="32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7"/>
    </row>
    <row r="971" ht="15.75" customHeight="1">
      <c r="D971" s="32"/>
      <c r="E971" s="33"/>
      <c r="F971" s="32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7"/>
    </row>
    <row r="972" ht="15.75" customHeight="1">
      <c r="D972" s="32"/>
      <c r="E972" s="33"/>
      <c r="F972" s="32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7"/>
    </row>
    <row r="973" ht="15.75" customHeight="1">
      <c r="D973" s="32"/>
      <c r="E973" s="33"/>
      <c r="F973" s="32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7"/>
    </row>
    <row r="974" ht="15.75" customHeight="1">
      <c r="D974" s="32"/>
      <c r="E974" s="33"/>
      <c r="F974" s="32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7"/>
    </row>
    <row r="975" ht="15.75" customHeight="1">
      <c r="D975" s="32"/>
      <c r="E975" s="33"/>
      <c r="F975" s="32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7"/>
    </row>
    <row r="976" ht="15.75" customHeight="1">
      <c r="D976" s="32"/>
      <c r="E976" s="33"/>
      <c r="F976" s="32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7"/>
    </row>
    <row r="977" ht="15.75" customHeight="1">
      <c r="D977" s="32"/>
      <c r="E977" s="33"/>
      <c r="F977" s="32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7"/>
    </row>
    <row r="978" ht="15.75" customHeight="1">
      <c r="D978" s="32"/>
      <c r="E978" s="33"/>
      <c r="F978" s="32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7"/>
    </row>
    <row r="979" ht="15.75" customHeight="1">
      <c r="D979" s="32"/>
      <c r="E979" s="33"/>
      <c r="F979" s="32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7"/>
    </row>
    <row r="980" ht="15.75" customHeight="1">
      <c r="D980" s="32"/>
      <c r="E980" s="33"/>
      <c r="F980" s="32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7"/>
    </row>
    <row r="981" ht="15.75" customHeight="1">
      <c r="D981" s="32"/>
      <c r="E981" s="33"/>
      <c r="F981" s="32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7"/>
    </row>
    <row r="982" ht="15.75" customHeight="1">
      <c r="D982" s="32"/>
      <c r="E982" s="33"/>
      <c r="F982" s="32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7"/>
    </row>
    <row r="983" ht="15.75" customHeight="1">
      <c r="D983" s="32"/>
      <c r="E983" s="33"/>
      <c r="F983" s="32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7"/>
    </row>
    <row r="984" ht="15.75" customHeight="1">
      <c r="D984" s="32"/>
      <c r="E984" s="33"/>
      <c r="F984" s="32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7"/>
    </row>
    <row r="985" ht="15.75" customHeight="1">
      <c r="D985" s="32"/>
      <c r="E985" s="33"/>
      <c r="F985" s="32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7"/>
    </row>
    <row r="986" ht="15.75" customHeight="1">
      <c r="D986" s="32"/>
      <c r="E986" s="33"/>
      <c r="F986" s="32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7"/>
    </row>
    <row r="987" ht="15.75" customHeight="1">
      <c r="D987" s="32"/>
      <c r="E987" s="33"/>
      <c r="F987" s="32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7"/>
    </row>
    <row r="988" ht="15.75" customHeight="1">
      <c r="D988" s="32"/>
      <c r="E988" s="33"/>
      <c r="F988" s="32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7"/>
    </row>
    <row r="989" ht="15.75" customHeight="1">
      <c r="D989" s="32"/>
      <c r="E989" s="33"/>
      <c r="F989" s="32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7"/>
    </row>
    <row r="990" ht="15.75" customHeight="1">
      <c r="D990" s="32"/>
      <c r="E990" s="33"/>
      <c r="F990" s="32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7"/>
    </row>
    <row r="991" ht="15.75" customHeight="1">
      <c r="D991" s="32"/>
      <c r="E991" s="33"/>
      <c r="F991" s="32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7"/>
    </row>
    <row r="992" ht="15.75" customHeight="1">
      <c r="D992" s="32"/>
      <c r="E992" s="33"/>
      <c r="F992" s="32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7"/>
    </row>
    <row r="993" ht="15.75" customHeight="1">
      <c r="D993" s="32"/>
      <c r="E993" s="33"/>
      <c r="F993" s="32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7"/>
    </row>
    <row r="994" ht="15.75" customHeight="1">
      <c r="D994" s="32"/>
      <c r="E994" s="33"/>
      <c r="F994" s="32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7"/>
    </row>
    <row r="995" ht="15.75" customHeight="1">
      <c r="D995" s="32"/>
      <c r="E995" s="33"/>
      <c r="F995" s="32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7"/>
    </row>
    <row r="996" ht="15.75" customHeight="1">
      <c r="D996" s="32"/>
      <c r="E996" s="33"/>
      <c r="F996" s="32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7"/>
    </row>
    <row r="997" ht="15.75" customHeight="1">
      <c r="D997" s="32"/>
      <c r="E997" s="33"/>
      <c r="F997" s="32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7"/>
    </row>
    <row r="998" ht="15.75" customHeight="1">
      <c r="D998" s="32"/>
      <c r="E998" s="33"/>
      <c r="F998" s="32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7"/>
    </row>
    <row r="999" ht="15.75" customHeight="1">
      <c r="D999" s="32"/>
      <c r="E999" s="33"/>
      <c r="F999" s="32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7"/>
    </row>
    <row r="1000" ht="15.75" customHeight="1">
      <c r="D1000" s="32"/>
      <c r="E1000" s="33"/>
      <c r="F1000" s="32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7"/>
    </row>
  </sheetData>
  <mergeCells count="9">
    <mergeCell ref="C14:C15"/>
    <mergeCell ref="B14:B21"/>
    <mergeCell ref="B13:D13"/>
    <mergeCell ref="B4:D4"/>
    <mergeCell ref="B3:D3"/>
    <mergeCell ref="B2:D2"/>
    <mergeCell ref="R14:R15"/>
    <mergeCell ref="F14:F15"/>
    <mergeCell ref="B22:E22"/>
  </mergeCells>
  <dataValidations>
    <dataValidation type="list" allowBlank="1" showErrorMessage="1" sqref="E14">
      <formula1>$J$14:$L$14</formula1>
    </dataValidation>
    <dataValidation type="list" allowBlank="1" showErrorMessage="1" sqref="E18">
      <formula1>$J$18:$L$18</formula1>
    </dataValidation>
    <dataValidation type="list" allowBlank="1" showErrorMessage="1" sqref="E21">
      <formula1>$J$21:$L$21</formula1>
    </dataValidation>
    <dataValidation type="list" allowBlank="1" showErrorMessage="1" sqref="F14 F16:F22">
      <formula1>$N$14:$Q$14</formula1>
    </dataValidation>
    <dataValidation type="list" allowBlank="1" showErrorMessage="1" sqref="E17">
      <formula1>$J$17:$L$17</formula1>
    </dataValidation>
    <dataValidation type="list" allowBlank="1" showErrorMessage="1" sqref="E20">
      <formula1>$J$20:$L$20</formula1>
    </dataValidation>
    <dataValidation type="list" allowBlank="1" showErrorMessage="1" sqref="E16">
      <formula1>$J$16:$L$16</formula1>
    </dataValidation>
    <dataValidation type="list" allowBlank="1" showErrorMessage="1" sqref="E15">
      <formula1>$J$15:$L$15</formula1>
    </dataValidation>
    <dataValidation type="list" allowBlank="1" showErrorMessage="1" sqref="E19">
      <formula1>$J$19:$L$19</formula1>
    </dataValidation>
  </dataValidations>
  <printOptions/>
  <pageMargins bottom="0.75" footer="0.0" header="0.0" left="0.7" right="0.7" top="0.75"/>
  <pageSetup paperSize="9" orientation="landscape"/>
  <colBreaks count="1" manualBreakCount="1">
    <brk id="7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8D08D"/>
    <pageSetUpPr fitToPage="1"/>
  </sheetPr>
  <sheetViews>
    <sheetView workbookViewId="0"/>
  </sheetViews>
  <sheetFormatPr customHeight="1" defaultColWidth="12.63" defaultRowHeight="15.0"/>
  <cols>
    <col customWidth="1" min="1" max="1" width="1.38"/>
    <col customWidth="1" min="2" max="2" width="43.75"/>
    <col customWidth="1" min="3" max="3" width="17.25"/>
    <col customWidth="1" min="4" max="4" width="20.0"/>
    <col customWidth="1" min="5" max="5" width="4.13"/>
    <col customWidth="1" min="6" max="6" width="4.25"/>
    <col customWidth="1" min="7" max="7" width="12.75"/>
    <col customWidth="1" min="8" max="8" width="19.75"/>
    <col customWidth="1" min="9" max="9" width="20.38"/>
    <col customWidth="1" min="10" max="10" width="17.25"/>
    <col customWidth="1" min="11" max="11" width="18.63"/>
    <col customWidth="1" min="12" max="12" width="23.75"/>
    <col customWidth="1" min="13" max="13" width="18.63"/>
    <col customWidth="1" min="14" max="26" width="4.13"/>
  </cols>
  <sheetData>
    <row r="1" ht="8.25" customHeight="1">
      <c r="A1" s="1"/>
      <c r="B1" s="19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75" customHeight="1">
      <c r="A2" s="4"/>
      <c r="B2" s="19"/>
      <c r="C2" s="25"/>
      <c r="D2" s="25"/>
      <c r="E2" s="4"/>
      <c r="F2" s="2"/>
      <c r="G2" s="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1.25" customHeight="1">
      <c r="A3" s="4"/>
      <c r="B3" s="19"/>
      <c r="C3" s="31"/>
      <c r="D3" s="31"/>
      <c r="E3" s="4"/>
      <c r="F3" s="2"/>
      <c r="G3" s="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36"/>
      <c r="B4" s="41" t="s">
        <v>7</v>
      </c>
      <c r="C4" s="42"/>
      <c r="D4" s="43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ht="16.5" customHeight="1">
      <c r="A5" s="36"/>
      <c r="B5" s="49" t="s">
        <v>11</v>
      </c>
      <c r="C5" s="51"/>
      <c r="D5" s="52"/>
      <c r="E5" s="36"/>
      <c r="F5" s="54" t="s">
        <v>12</v>
      </c>
      <c r="G5" s="63"/>
      <c r="H5" s="68"/>
      <c r="I5" s="68"/>
      <c r="J5" s="68"/>
      <c r="K5" s="68"/>
      <c r="L5" s="68"/>
      <c r="M5" s="68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ht="19.5" customHeight="1">
      <c r="A6" s="36"/>
      <c r="B6" s="86" t="s">
        <v>29</v>
      </c>
      <c r="C6" s="88" t="s">
        <v>45</v>
      </c>
      <c r="D6" s="89" t="s">
        <v>46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ht="19.5" customHeight="1">
      <c r="A7" s="36"/>
      <c r="B7" s="96" t="s">
        <v>47</v>
      </c>
      <c r="C7" s="99"/>
      <c r="D7" s="101" t="str">
        <f>C7/$C$7</f>
        <v>#DIV/0!</v>
      </c>
      <c r="E7" s="36"/>
      <c r="F7" s="102" t="s">
        <v>69</v>
      </c>
      <c r="G7" s="103"/>
      <c r="H7" s="103"/>
      <c r="I7" s="103"/>
      <c r="J7" s="103"/>
      <c r="K7" s="104"/>
      <c r="L7" s="105" t="s">
        <v>77</v>
      </c>
      <c r="M7" s="109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ht="19.5" customHeight="1">
      <c r="A8" s="36"/>
      <c r="B8" s="115" t="s">
        <v>89</v>
      </c>
      <c r="C8" s="88" t="s">
        <v>45</v>
      </c>
      <c r="D8" s="88" t="s">
        <v>90</v>
      </c>
      <c r="E8" s="36"/>
      <c r="F8" s="117">
        <v>1.0</v>
      </c>
      <c r="G8" s="48" t="s">
        <v>93</v>
      </c>
      <c r="H8" s="50"/>
      <c r="I8" s="50"/>
      <c r="J8" s="50"/>
      <c r="K8" s="118" t="str">
        <f>'etapa 2 - DRE'!C7</f>
        <v/>
      </c>
      <c r="L8" s="111"/>
      <c r="M8" s="119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ht="30.0" customHeight="1">
      <c r="A9" s="36"/>
      <c r="B9" s="96" t="s">
        <v>96</v>
      </c>
      <c r="C9" s="123"/>
      <c r="D9" s="127" t="str">
        <f t="shared" ref="D9:D16" si="1">C9/$C$7</f>
        <v>#DIV/0!</v>
      </c>
      <c r="E9" s="36"/>
      <c r="F9" s="117">
        <v>2.0</v>
      </c>
      <c r="G9" s="27" t="s">
        <v>98</v>
      </c>
      <c r="H9" s="28"/>
      <c r="I9" s="28"/>
      <c r="J9" s="28"/>
      <c r="K9" s="118">
        <f>'etapa 2 - DRE'!C15+'etapa 2 - DRE'!C25+'etapa 2 - DRE'!C30</f>
        <v>0</v>
      </c>
      <c r="L9" s="111"/>
      <c r="M9" s="119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ht="19.5" customHeight="1">
      <c r="A10" s="36"/>
      <c r="B10" s="96" t="s">
        <v>99</v>
      </c>
      <c r="C10" s="123"/>
      <c r="D10" s="127" t="str">
        <f t="shared" si="1"/>
        <v>#DIV/0!</v>
      </c>
      <c r="E10" s="36"/>
      <c r="F10" s="117">
        <v>3.0</v>
      </c>
      <c r="G10" s="48" t="s">
        <v>100</v>
      </c>
      <c r="H10" s="50"/>
      <c r="I10" s="50"/>
      <c r="J10" s="50"/>
      <c r="K10" s="132" t="str">
        <f>(('etapa 2 - DRE'!C25+'etapa 2 - DRE'!C30)/'etapa 2 - DRE'!C16)*'etapa 2 - DRE'!C7</f>
        <v>#DIV/0!</v>
      </c>
      <c r="L10" s="111"/>
      <c r="M10" s="119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ht="19.5" customHeight="1">
      <c r="A11" s="36"/>
      <c r="B11" s="96" t="s">
        <v>101</v>
      </c>
      <c r="C11" s="123"/>
      <c r="D11" s="127" t="str">
        <f t="shared" si="1"/>
        <v>#DIV/0!</v>
      </c>
      <c r="E11" s="36"/>
      <c r="F11" s="117">
        <v>4.0</v>
      </c>
      <c r="G11" s="27" t="s">
        <v>102</v>
      </c>
      <c r="H11" s="28"/>
      <c r="I11" s="28"/>
      <c r="J11" s="28"/>
      <c r="K11" s="133" t="str">
        <f>K10/K8</f>
        <v>#DIV/0!</v>
      </c>
      <c r="L11" s="111"/>
      <c r="M11" s="119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ht="20.25" customHeight="1">
      <c r="A12" s="36"/>
      <c r="B12" s="96" t="s">
        <v>103</v>
      </c>
      <c r="C12" s="123"/>
      <c r="D12" s="127" t="str">
        <f t="shared" si="1"/>
        <v>#DIV/0!</v>
      </c>
      <c r="E12" s="36"/>
      <c r="F12" s="117">
        <v>5.0</v>
      </c>
      <c r="G12" s="48" t="s">
        <v>104</v>
      </c>
      <c r="H12" s="50"/>
      <c r="I12" s="50"/>
      <c r="J12" s="135">
        <v>5000.0</v>
      </c>
      <c r="K12" s="118" t="str">
        <f>((J12+('etapa 2 - DRE'!C25+'etapa 2 - DRE'!C30))/('etapa 2 - DRE'!C7-'etapa 2 - DRE'!C15))*'etapa 2 - DRE'!C7</f>
        <v>#DIV/0!</v>
      </c>
      <c r="L12" s="111"/>
      <c r="M12" s="119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ht="20.25" customHeight="1">
      <c r="A13" s="36"/>
      <c r="B13" s="96" t="s">
        <v>105</v>
      </c>
      <c r="C13" s="123"/>
      <c r="D13" s="127" t="str">
        <f t="shared" si="1"/>
        <v>#DIV/0!</v>
      </c>
      <c r="E13" s="36"/>
      <c r="F13" s="138" t="s">
        <v>106</v>
      </c>
      <c r="G13" s="48" t="s">
        <v>107</v>
      </c>
      <c r="H13" s="50"/>
      <c r="I13" s="50"/>
      <c r="J13" s="50"/>
      <c r="K13" s="139" t="str">
        <f>J12/K12</f>
        <v>#DIV/0!</v>
      </c>
      <c r="L13" s="111"/>
      <c r="M13" s="119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ht="19.5" customHeight="1">
      <c r="A14" s="36"/>
      <c r="B14" s="96" t="s">
        <v>108</v>
      </c>
      <c r="C14" s="123"/>
      <c r="D14" s="127" t="str">
        <f t="shared" si="1"/>
        <v>#DIV/0!</v>
      </c>
      <c r="E14" s="36"/>
      <c r="F14" s="117">
        <v>6.0</v>
      </c>
      <c r="G14" s="27" t="s">
        <v>109</v>
      </c>
      <c r="H14" s="28"/>
      <c r="I14" s="28"/>
      <c r="J14" s="28"/>
      <c r="K14" s="141" t="str">
        <f>100%-('etapa 2 - DRE'!D9+'etapa 2 - DRE'!D25+'etapa 2 - DRE'!D30+'etapa 2 - DRE'!K13)</f>
        <v>#DIV/0!</v>
      </c>
      <c r="L14" s="111"/>
      <c r="M14" s="119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ht="19.5" customHeight="1">
      <c r="A15" s="36"/>
      <c r="B15" s="142" t="s">
        <v>110</v>
      </c>
      <c r="C15" s="143">
        <f>SUM(C9:C14)</f>
        <v>0</v>
      </c>
      <c r="D15" s="144" t="str">
        <f t="shared" si="1"/>
        <v>#DIV/0!</v>
      </c>
      <c r="E15" s="36"/>
      <c r="F15" s="138" t="s">
        <v>111</v>
      </c>
      <c r="G15" s="27" t="s">
        <v>112</v>
      </c>
      <c r="H15" s="28"/>
      <c r="I15" s="28"/>
      <c r="J15" s="28"/>
      <c r="K15" s="146" t="str">
        <f>100/(K14*100)</f>
        <v>#DIV/0!</v>
      </c>
      <c r="L15" s="111"/>
      <c r="M15" s="119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ht="27.0" customHeight="1">
      <c r="A16" s="36"/>
      <c r="B16" s="147" t="s">
        <v>114</v>
      </c>
      <c r="C16" s="148">
        <f>C7-C15</f>
        <v>0</v>
      </c>
      <c r="D16" s="150" t="str">
        <f t="shared" si="1"/>
        <v>#DIV/0!</v>
      </c>
      <c r="E16" s="36"/>
      <c r="F16" s="151">
        <v>7.0</v>
      </c>
      <c r="G16" s="48" t="s">
        <v>116</v>
      </c>
      <c r="H16" s="50"/>
      <c r="I16" s="50"/>
      <c r="J16" s="50"/>
      <c r="K16" s="132">
        <f>'etapa 2 - DRE'!C33*12</f>
        <v>0</v>
      </c>
      <c r="L16" s="120"/>
      <c r="M16" s="152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ht="24.0" customHeight="1">
      <c r="A17" s="36"/>
      <c r="B17" s="115" t="s">
        <v>117</v>
      </c>
      <c r="C17" s="88" t="s">
        <v>45</v>
      </c>
      <c r="D17" s="153" t="s">
        <v>90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ht="15.75" customHeight="1">
      <c r="A18" s="36"/>
      <c r="B18" s="96" t="s">
        <v>119</v>
      </c>
      <c r="C18" s="123"/>
      <c r="D18" s="127" t="str">
        <f t="shared" ref="D18:D25" si="2">C18/$C$7</f>
        <v>#DIV/0!</v>
      </c>
      <c r="E18" s="36"/>
      <c r="F18" s="155" t="s">
        <v>120</v>
      </c>
      <c r="G18" s="156" t="s">
        <v>121</v>
      </c>
      <c r="H18" s="157"/>
      <c r="I18" s="158" t="str">
        <f>'etapa 2 - DRE'!C7</f>
        <v/>
      </c>
      <c r="J18" s="159" t="s">
        <v>123</v>
      </c>
      <c r="K18" s="157"/>
      <c r="L18" s="157"/>
      <c r="M18" s="157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ht="15.75" customHeight="1">
      <c r="A19" s="36"/>
      <c r="B19" s="96" t="s">
        <v>124</v>
      </c>
      <c r="C19" s="123"/>
      <c r="D19" s="127" t="str">
        <f t="shared" si="2"/>
        <v>#DIV/0!</v>
      </c>
      <c r="E19" s="36"/>
      <c r="F19" s="161" t="s">
        <v>125</v>
      </c>
      <c r="G19" s="162"/>
      <c r="H19" s="162"/>
      <c r="I19" s="162"/>
      <c r="J19" s="162"/>
      <c r="K19" s="163"/>
      <c r="L19" s="165" t="str">
        <f>IF('[2]etapa 2 - DRE'!B34&lt;0,"gerando um prejuízo de","e ainda sobra um lucro de")</f>
        <v>#REF!</v>
      </c>
      <c r="M19" s="166">
        <f>'etapa 2 - DRE'!C33</f>
        <v>0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ht="15.75" customHeight="1">
      <c r="A20" s="36"/>
      <c r="B20" s="96" t="s">
        <v>127</v>
      </c>
      <c r="C20" s="123"/>
      <c r="D20" s="127" t="str">
        <f t="shared" si="2"/>
        <v>#DIV/0!</v>
      </c>
      <c r="E20" s="36"/>
      <c r="F20" s="161" t="s">
        <v>128</v>
      </c>
      <c r="G20" s="168"/>
      <c r="H20" s="168"/>
      <c r="I20" s="169" t="str">
        <f>IF(M19&lt;0,"um prejuizo de","uma lucratividade de")</f>
        <v>uma lucratividade de</v>
      </c>
      <c r="J20" s="170" t="str">
        <f>'etapa 2 - DRE'!C33/'etapa 2 - DRE'!C7</f>
        <v>#DIV/0!</v>
      </c>
      <c r="K20" s="163"/>
      <c r="L20" s="163"/>
      <c r="M20" s="171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15.75" customHeight="1">
      <c r="A21" s="36"/>
      <c r="B21" s="96" t="s">
        <v>130</v>
      </c>
      <c r="C21" s="123"/>
      <c r="D21" s="127" t="str">
        <f t="shared" si="2"/>
        <v>#DIV/0!</v>
      </c>
      <c r="E21" s="36"/>
      <c r="F21" s="155" t="s">
        <v>132</v>
      </c>
      <c r="G21" s="172" t="s">
        <v>133</v>
      </c>
      <c r="H21" s="173"/>
      <c r="I21" s="173"/>
      <c r="J21" s="173"/>
      <c r="K21" s="173"/>
      <c r="L21" s="175" t="str">
        <f>'etapa 2 - DRE'!K10</f>
        <v>#DIV/0!</v>
      </c>
      <c r="M21" s="17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15.75" customHeight="1">
      <c r="A22" s="36"/>
      <c r="B22" s="96" t="s">
        <v>134</v>
      </c>
      <c r="C22" s="123"/>
      <c r="D22" s="127" t="str">
        <f t="shared" si="2"/>
        <v>#DIV/0!</v>
      </c>
      <c r="E22" s="36"/>
      <c r="F22" s="178" t="s">
        <v>135</v>
      </c>
      <c r="G22" s="180"/>
      <c r="H22" s="180"/>
      <c r="I22" s="180"/>
      <c r="J22" s="181"/>
      <c r="K22" s="181"/>
      <c r="L22" s="182"/>
      <c r="M22" s="183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15.75" customHeight="1">
      <c r="A23" s="36"/>
      <c r="B23" s="96" t="s">
        <v>137</v>
      </c>
      <c r="C23" s="123"/>
      <c r="D23" s="127" t="str">
        <f t="shared" si="2"/>
        <v>#DIV/0!</v>
      </c>
      <c r="E23" s="36"/>
      <c r="F23" s="155" t="s">
        <v>138</v>
      </c>
      <c r="G23" s="173" t="s">
        <v>139</v>
      </c>
      <c r="H23" s="173"/>
      <c r="I23" s="173"/>
      <c r="J23" s="173"/>
      <c r="K23" s="173"/>
      <c r="L23" s="173"/>
      <c r="M23" s="173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15.75" customHeight="1">
      <c r="A24" s="36"/>
      <c r="B24" s="96" t="s">
        <v>140</v>
      </c>
      <c r="C24" s="123"/>
      <c r="D24" s="127" t="str">
        <f t="shared" si="2"/>
        <v>#DIV/0!</v>
      </c>
      <c r="E24" s="36"/>
      <c r="F24" s="184">
        <f>'etapa 2 - DRE'!J12</f>
        <v>5000</v>
      </c>
      <c r="G24" s="185"/>
      <c r="H24" s="186" t="s">
        <v>141</v>
      </c>
      <c r="I24" s="168"/>
      <c r="J24" s="187" t="str">
        <f>'etapa 2 - DRE'!K12</f>
        <v>#DIV/0!</v>
      </c>
      <c r="K24" s="188"/>
      <c r="L24" s="168"/>
      <c r="M24" s="168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5.75" customHeight="1">
      <c r="A25" s="36"/>
      <c r="B25" s="142" t="s">
        <v>142</v>
      </c>
      <c r="C25" s="189">
        <f>SUM(C18:C24)</f>
        <v>0</v>
      </c>
      <c r="D25" s="190" t="str">
        <f t="shared" si="2"/>
        <v>#DIV/0!</v>
      </c>
      <c r="E25" s="36"/>
      <c r="F25" s="155" t="s">
        <v>143</v>
      </c>
      <c r="G25" s="173" t="s">
        <v>144</v>
      </c>
      <c r="H25" s="173"/>
      <c r="I25" s="173"/>
      <c r="J25" s="173"/>
      <c r="K25" s="173"/>
      <c r="L25" s="173"/>
      <c r="M25" s="173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5.75" customHeight="1">
      <c r="A26" s="36"/>
      <c r="B26" s="191" t="s">
        <v>145</v>
      </c>
      <c r="C26" s="88" t="s">
        <v>45</v>
      </c>
      <c r="D26" s="153" t="s">
        <v>90</v>
      </c>
      <c r="E26" s="36"/>
      <c r="F26" s="192" t="s">
        <v>146</v>
      </c>
      <c r="G26" s="168"/>
      <c r="H26" s="168"/>
      <c r="I26" s="193" t="str">
        <f>K15</f>
        <v>#DIV/0!</v>
      </c>
      <c r="J26" s="168" t="s">
        <v>147</v>
      </c>
      <c r="K26" s="168"/>
      <c r="L26" s="168"/>
      <c r="M26" s="194">
        <v>10.0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5.75" customHeight="1">
      <c r="A27" s="36"/>
      <c r="B27" s="96" t="s">
        <v>148</v>
      </c>
      <c r="C27" s="123"/>
      <c r="D27" s="127" t="str">
        <f t="shared" ref="D27:D30" si="3">C27/$C$7</f>
        <v>#DIV/0!</v>
      </c>
      <c r="E27" s="36"/>
      <c r="F27" s="178" t="s">
        <v>149</v>
      </c>
      <c r="G27" s="180"/>
      <c r="H27" s="195" t="str">
        <f>M26*K15</f>
        <v>#DIV/0!</v>
      </c>
      <c r="I27" s="180"/>
      <c r="J27" s="180"/>
      <c r="K27" s="180"/>
      <c r="L27" s="180"/>
      <c r="M27" s="180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5.75" customHeight="1">
      <c r="A28" s="36"/>
      <c r="B28" s="96" t="s">
        <v>150</v>
      </c>
      <c r="C28" s="123"/>
      <c r="D28" s="127" t="str">
        <f t="shared" si="3"/>
        <v>#DIV/0!</v>
      </c>
      <c r="E28" s="36"/>
      <c r="F28" s="155" t="s">
        <v>151</v>
      </c>
      <c r="G28" s="173" t="s">
        <v>152</v>
      </c>
      <c r="H28" s="173"/>
      <c r="I28" s="196" t="str">
        <f>'etapa 2 - DRE'!C25/'etapa 2 - DRE'!C7</f>
        <v>#DIV/0!</v>
      </c>
      <c r="J28" s="197" t="s">
        <v>153</v>
      </c>
      <c r="K28" s="197"/>
      <c r="L28" s="197"/>
      <c r="M28" s="197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ht="15.75" customHeight="1">
      <c r="A29" s="36"/>
      <c r="B29" s="198" t="s">
        <v>154</v>
      </c>
      <c r="C29" s="123"/>
      <c r="D29" s="127" t="str">
        <f t="shared" si="3"/>
        <v>#DIV/0!</v>
      </c>
      <c r="E29" s="36"/>
      <c r="F29" s="200" t="str">
        <f>('etapa 2 - DRE'!C19+'etapa 2 - DRE'!C20)/'etapa 2 - DRE'!C7</f>
        <v>#DIV/0!</v>
      </c>
      <c r="G29" s="185"/>
      <c r="H29" s="201" t="s">
        <v>155</v>
      </c>
      <c r="I29" s="201"/>
      <c r="J29" s="201"/>
      <c r="K29" s="201"/>
      <c r="L29" s="201"/>
      <c r="M29" s="201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5.75" customHeight="1">
      <c r="A30" s="36"/>
      <c r="B30" s="142" t="s">
        <v>156</v>
      </c>
      <c r="C30" s="202">
        <f>SUM(C27:C29)</f>
        <v>0</v>
      </c>
      <c r="D30" s="127" t="str">
        <f t="shared" si="3"/>
        <v>#DIV/0!</v>
      </c>
      <c r="E30" s="36"/>
      <c r="F30" s="155" t="s">
        <v>158</v>
      </c>
      <c r="G30" s="173" t="s">
        <v>159</v>
      </c>
      <c r="H30" s="173"/>
      <c r="I30" s="173"/>
      <c r="J30" s="173"/>
      <c r="K30" s="173"/>
      <c r="L30" s="173"/>
      <c r="M30" s="17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36"/>
      <c r="Y30" s="36"/>
      <c r="Z30" s="36"/>
    </row>
    <row r="31" ht="15.75" customHeight="1">
      <c r="A31" s="36"/>
      <c r="B31" s="204"/>
      <c r="C31" s="205"/>
      <c r="D31" s="205"/>
      <c r="E31" s="36"/>
      <c r="F31" s="206" t="s">
        <v>161</v>
      </c>
      <c r="G31" s="207"/>
      <c r="H31" s="207"/>
      <c r="I31" s="208">
        <f>'etapa 2 - DRE'!C33*0.3</f>
        <v>0</v>
      </c>
      <c r="J31" s="180" t="s">
        <v>162</v>
      </c>
      <c r="K31" s="180"/>
      <c r="L31" s="180"/>
      <c r="M31" s="180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36"/>
      <c r="Y31" s="36"/>
      <c r="Z31" s="36"/>
    </row>
    <row r="32" ht="36.75" customHeight="1">
      <c r="A32" s="36"/>
      <c r="B32" s="209" t="s">
        <v>164</v>
      </c>
      <c r="C32" s="210">
        <f>C7-C15-C25</f>
        <v>0</v>
      </c>
      <c r="D32" s="211"/>
      <c r="E32" s="36"/>
      <c r="F32" s="1"/>
      <c r="G32" s="1"/>
      <c r="H32" s="1"/>
      <c r="I32" s="1"/>
      <c r="J32" s="1"/>
      <c r="K32" s="1"/>
      <c r="L32" s="1"/>
      <c r="M32" s="1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36"/>
      <c r="Y32" s="36"/>
      <c r="Z32" s="36"/>
    </row>
    <row r="33" ht="15.75" customHeight="1">
      <c r="A33" s="36"/>
      <c r="B33" s="209" t="s">
        <v>166</v>
      </c>
      <c r="C33" s="210">
        <f>C32-C30</f>
        <v>0</v>
      </c>
      <c r="D33" s="211"/>
      <c r="E33" s="36"/>
      <c r="F33" s="1"/>
      <c r="G33" s="1"/>
      <c r="H33" s="1"/>
      <c r="I33" s="1"/>
      <c r="J33" s="1"/>
      <c r="K33" s="1"/>
      <c r="L33" s="1"/>
      <c r="M33" s="1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15.0" customHeight="1">
      <c r="A34" s="214"/>
      <c r="B34" s="215"/>
      <c r="C34" s="216"/>
      <c r="D34" s="216"/>
      <c r="E34" s="214"/>
      <c r="F34" s="1"/>
      <c r="G34" s="1"/>
      <c r="H34" s="1"/>
      <c r="I34" s="1"/>
      <c r="J34" s="1"/>
      <c r="K34" s="1"/>
      <c r="L34" s="1"/>
      <c r="M34" s="1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</row>
    <row r="35" ht="15.0" customHeight="1">
      <c r="A35" s="214"/>
      <c r="B35" s="215"/>
      <c r="C35" s="216"/>
      <c r="D35" s="216"/>
      <c r="E35" s="214"/>
      <c r="F35" s="1"/>
      <c r="G35" s="1"/>
      <c r="H35" s="1"/>
      <c r="I35" s="1"/>
      <c r="J35" s="1"/>
      <c r="K35" s="1"/>
      <c r="L35" s="1"/>
      <c r="M35" s="1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</row>
    <row r="36" ht="15.75" customHeight="1">
      <c r="A36" s="1"/>
      <c r="B36" s="215"/>
      <c r="C36" s="216"/>
      <c r="D36" s="2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215"/>
      <c r="C37" s="216"/>
      <c r="D37" s="21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215"/>
      <c r="C38" s="216"/>
      <c r="D38" s="21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15"/>
      <c r="C39" s="216"/>
      <c r="D39" s="21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215"/>
      <c r="C40" s="216"/>
      <c r="D40" s="2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215"/>
      <c r="C41" s="216"/>
      <c r="D41" s="21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215"/>
      <c r="C42" s="216"/>
      <c r="D42" s="21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215"/>
      <c r="C43" s="216"/>
      <c r="D43" s="21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15"/>
      <c r="C44" s="216"/>
      <c r="D44" s="21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215"/>
      <c r="C45" s="216"/>
      <c r="D45" s="21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15"/>
      <c r="C46" s="216"/>
      <c r="D46" s="21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15"/>
      <c r="C47" s="216"/>
      <c r="D47" s="21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215"/>
      <c r="C48" s="216"/>
      <c r="D48" s="21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215"/>
      <c r="C49" s="216"/>
      <c r="D49" s="21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215"/>
      <c r="C50" s="216"/>
      <c r="D50" s="21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15"/>
      <c r="C51" s="216"/>
      <c r="D51" s="21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215"/>
      <c r="C52" s="216"/>
      <c r="D52" s="21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215"/>
      <c r="C53" s="216"/>
      <c r="D53" s="21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215"/>
      <c r="C54" s="216"/>
      <c r="D54" s="21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215"/>
      <c r="C55" s="216"/>
      <c r="D55" s="21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215"/>
      <c r="C56" s="216"/>
      <c r="D56" s="21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215"/>
      <c r="C57" s="216"/>
      <c r="D57" s="21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215"/>
      <c r="C58" s="216"/>
      <c r="D58" s="21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215"/>
      <c r="C59" s="216"/>
      <c r="D59" s="21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215"/>
      <c r="C60" s="216"/>
      <c r="D60" s="21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215"/>
      <c r="C61" s="216"/>
      <c r="D61" s="21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215"/>
      <c r="C62" s="216"/>
      <c r="D62" s="21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215"/>
      <c r="C63" s="216"/>
      <c r="D63" s="21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215"/>
      <c r="C64" s="216"/>
      <c r="D64" s="21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215"/>
      <c r="C65" s="216"/>
      <c r="D65" s="21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215"/>
      <c r="C66" s="216"/>
      <c r="D66" s="21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215"/>
      <c r="C67" s="216"/>
      <c r="D67" s="21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215"/>
      <c r="C68" s="216"/>
      <c r="D68" s="21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215"/>
      <c r="C69" s="216"/>
      <c r="D69" s="21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215"/>
      <c r="C70" s="216"/>
      <c r="D70" s="21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215"/>
      <c r="C71" s="216"/>
      <c r="D71" s="21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215"/>
      <c r="C72" s="216"/>
      <c r="D72" s="21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215"/>
      <c r="C73" s="216"/>
      <c r="D73" s="21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215"/>
      <c r="C74" s="216"/>
      <c r="D74" s="21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215"/>
      <c r="C75" s="216"/>
      <c r="D75" s="21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215"/>
      <c r="C76" s="216"/>
      <c r="D76" s="21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215"/>
      <c r="C77" s="216"/>
      <c r="D77" s="21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215"/>
      <c r="C78" s="216"/>
      <c r="D78" s="21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215"/>
      <c r="C79" s="216"/>
      <c r="D79" s="21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215"/>
      <c r="C80" s="216"/>
      <c r="D80" s="21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215"/>
      <c r="C81" s="216"/>
      <c r="D81" s="21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215"/>
      <c r="C82" s="216"/>
      <c r="D82" s="21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215"/>
      <c r="C83" s="216"/>
      <c r="D83" s="21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215"/>
      <c r="C84" s="216"/>
      <c r="D84" s="21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215"/>
      <c r="C85" s="216"/>
      <c r="D85" s="21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215"/>
      <c r="C86" s="216"/>
      <c r="D86" s="21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215"/>
      <c r="C87" s="216"/>
      <c r="D87" s="21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215"/>
      <c r="C88" s="216"/>
      <c r="D88" s="21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215"/>
      <c r="C89" s="216"/>
      <c r="D89" s="21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215"/>
      <c r="C90" s="216"/>
      <c r="D90" s="21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215"/>
      <c r="C91" s="216"/>
      <c r="D91" s="21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215"/>
      <c r="C92" s="216"/>
      <c r="D92" s="21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215"/>
      <c r="C93" s="216"/>
      <c r="D93" s="21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215"/>
      <c r="C94" s="216"/>
      <c r="D94" s="21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215"/>
      <c r="C95" s="216"/>
      <c r="D95" s="21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215"/>
      <c r="C96" s="216"/>
      <c r="D96" s="21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215"/>
      <c r="C97" s="216"/>
      <c r="D97" s="21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215"/>
      <c r="C98" s="216"/>
      <c r="D98" s="21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215"/>
      <c r="C99" s="216"/>
      <c r="D99" s="21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215"/>
      <c r="C100" s="216"/>
      <c r="D100" s="21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215"/>
      <c r="C101" s="216"/>
      <c r="D101" s="21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215"/>
      <c r="C102" s="216"/>
      <c r="D102" s="21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215"/>
      <c r="C103" s="216"/>
      <c r="D103" s="21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215"/>
      <c r="C104" s="216"/>
      <c r="D104" s="21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215"/>
      <c r="C105" s="216"/>
      <c r="D105" s="21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215"/>
      <c r="C106" s="216"/>
      <c r="D106" s="21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215"/>
      <c r="C107" s="216"/>
      <c r="D107" s="21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215"/>
      <c r="C108" s="216"/>
      <c r="D108" s="21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215"/>
      <c r="C109" s="216"/>
      <c r="D109" s="21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215"/>
      <c r="C110" s="216"/>
      <c r="D110" s="21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215"/>
      <c r="C111" s="216"/>
      <c r="D111" s="21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215"/>
      <c r="C112" s="216"/>
      <c r="D112" s="21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215"/>
      <c r="C113" s="216"/>
      <c r="D113" s="21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215"/>
      <c r="C114" s="216"/>
      <c r="D114" s="21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215"/>
      <c r="C115" s="216"/>
      <c r="D115" s="21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215"/>
      <c r="C116" s="216"/>
      <c r="D116" s="21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215"/>
      <c r="C117" s="216"/>
      <c r="D117" s="21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215"/>
      <c r="C118" s="216"/>
      <c r="D118" s="21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215"/>
      <c r="C119" s="216"/>
      <c r="D119" s="21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215"/>
      <c r="C120" s="216"/>
      <c r="D120" s="21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215"/>
      <c r="C121" s="216"/>
      <c r="D121" s="21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215"/>
      <c r="C122" s="216"/>
      <c r="D122" s="21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215"/>
      <c r="C123" s="216"/>
      <c r="D123" s="21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215"/>
      <c r="C124" s="216"/>
      <c r="D124" s="21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215"/>
      <c r="C125" s="216"/>
      <c r="D125" s="21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215"/>
      <c r="C126" s="216"/>
      <c r="D126" s="21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215"/>
      <c r="C127" s="216"/>
      <c r="D127" s="21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215"/>
      <c r="C128" s="216"/>
      <c r="D128" s="21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215"/>
      <c r="C129" s="216"/>
      <c r="D129" s="21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215"/>
      <c r="C130" s="216"/>
      <c r="D130" s="21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215"/>
      <c r="C131" s="216"/>
      <c r="D131" s="21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215"/>
      <c r="C132" s="216"/>
      <c r="D132" s="21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215"/>
      <c r="C133" s="216"/>
      <c r="D133" s="21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215"/>
      <c r="C134" s="216"/>
      <c r="D134" s="21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215"/>
      <c r="C135" s="216"/>
      <c r="D135" s="21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215"/>
      <c r="C136" s="216"/>
      <c r="D136" s="21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215"/>
      <c r="C137" s="216"/>
      <c r="D137" s="21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215"/>
      <c r="C138" s="216"/>
      <c r="D138" s="21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215"/>
      <c r="C139" s="216"/>
      <c r="D139" s="21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215"/>
      <c r="C140" s="216"/>
      <c r="D140" s="21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215"/>
      <c r="C141" s="216"/>
      <c r="D141" s="21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215"/>
      <c r="C142" s="216"/>
      <c r="D142" s="21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215"/>
      <c r="C143" s="216"/>
      <c r="D143" s="21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215"/>
      <c r="C144" s="216"/>
      <c r="D144" s="21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215"/>
      <c r="C145" s="216"/>
      <c r="D145" s="21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215"/>
      <c r="C146" s="216"/>
      <c r="D146" s="21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215"/>
      <c r="C147" s="216"/>
      <c r="D147" s="21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215"/>
      <c r="C148" s="216"/>
      <c r="D148" s="21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215"/>
      <c r="C149" s="216"/>
      <c r="D149" s="21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215"/>
      <c r="C150" s="216"/>
      <c r="D150" s="21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215"/>
      <c r="C151" s="216"/>
      <c r="D151" s="21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215"/>
      <c r="C152" s="216"/>
      <c r="D152" s="21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215"/>
      <c r="C153" s="216"/>
      <c r="D153" s="21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215"/>
      <c r="C154" s="216"/>
      <c r="D154" s="21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215"/>
      <c r="C155" s="216"/>
      <c r="D155" s="21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215"/>
      <c r="C156" s="216"/>
      <c r="D156" s="21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215"/>
      <c r="C157" s="216"/>
      <c r="D157" s="21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215"/>
      <c r="C158" s="216"/>
      <c r="D158" s="21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215"/>
      <c r="C159" s="216"/>
      <c r="D159" s="21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215"/>
      <c r="C160" s="216"/>
      <c r="D160" s="21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215"/>
      <c r="C161" s="216"/>
      <c r="D161" s="21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215"/>
      <c r="C162" s="216"/>
      <c r="D162" s="21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215"/>
      <c r="C163" s="216"/>
      <c r="D163" s="21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215"/>
      <c r="C164" s="216"/>
      <c r="D164" s="21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215"/>
      <c r="C165" s="216"/>
      <c r="D165" s="21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215"/>
      <c r="C166" s="216"/>
      <c r="D166" s="21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215"/>
      <c r="C167" s="216"/>
      <c r="D167" s="21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215"/>
      <c r="C168" s="216"/>
      <c r="D168" s="21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215"/>
      <c r="C169" s="216"/>
      <c r="D169" s="21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215"/>
      <c r="C170" s="216"/>
      <c r="D170" s="21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215"/>
      <c r="C171" s="216"/>
      <c r="D171" s="21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215"/>
      <c r="C172" s="216"/>
      <c r="D172" s="21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215"/>
      <c r="C173" s="216"/>
      <c r="D173" s="21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215"/>
      <c r="C174" s="216"/>
      <c r="D174" s="21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215"/>
      <c r="C175" s="216"/>
      <c r="D175" s="21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215"/>
      <c r="C176" s="216"/>
      <c r="D176" s="21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215"/>
      <c r="C177" s="216"/>
      <c r="D177" s="21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215"/>
      <c r="C178" s="216"/>
      <c r="D178" s="21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215"/>
      <c r="C179" s="216"/>
      <c r="D179" s="21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215"/>
      <c r="C180" s="216"/>
      <c r="D180" s="21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215"/>
      <c r="C181" s="216"/>
      <c r="D181" s="21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215"/>
      <c r="C182" s="216"/>
      <c r="D182" s="21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215"/>
      <c r="C183" s="216"/>
      <c r="D183" s="21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215"/>
      <c r="C184" s="216"/>
      <c r="D184" s="21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215"/>
      <c r="C185" s="216"/>
      <c r="D185" s="21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215"/>
      <c r="C186" s="216"/>
      <c r="D186" s="21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215"/>
      <c r="C187" s="216"/>
      <c r="D187" s="21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215"/>
      <c r="C188" s="216"/>
      <c r="D188" s="21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215"/>
      <c r="C189" s="216"/>
      <c r="D189" s="21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215"/>
      <c r="C190" s="216"/>
      <c r="D190" s="21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215"/>
      <c r="C191" s="216"/>
      <c r="D191" s="21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215"/>
      <c r="C192" s="216"/>
      <c r="D192" s="21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215"/>
      <c r="C193" s="216"/>
      <c r="D193" s="21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215"/>
      <c r="C194" s="216"/>
      <c r="D194" s="21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215"/>
      <c r="C195" s="216"/>
      <c r="D195" s="21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215"/>
      <c r="C196" s="216"/>
      <c r="D196" s="21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215"/>
      <c r="C197" s="216"/>
      <c r="D197" s="21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215"/>
      <c r="C198" s="216"/>
      <c r="D198" s="21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215"/>
      <c r="C199" s="216"/>
      <c r="D199" s="21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215"/>
      <c r="C200" s="216"/>
      <c r="D200" s="21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215"/>
      <c r="C201" s="216"/>
      <c r="D201" s="21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215"/>
      <c r="C202" s="216"/>
      <c r="D202" s="21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215"/>
      <c r="C203" s="216"/>
      <c r="D203" s="21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215"/>
      <c r="C204" s="216"/>
      <c r="D204" s="21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215"/>
      <c r="C205" s="216"/>
      <c r="D205" s="21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215"/>
      <c r="C206" s="216"/>
      <c r="D206" s="21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215"/>
      <c r="C207" s="216"/>
      <c r="D207" s="21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215"/>
      <c r="C208" s="216"/>
      <c r="D208" s="21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215"/>
      <c r="C209" s="216"/>
      <c r="D209" s="21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215"/>
      <c r="C210" s="216"/>
      <c r="D210" s="21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215"/>
      <c r="C211" s="216"/>
      <c r="D211" s="21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215"/>
      <c r="C212" s="216"/>
      <c r="D212" s="21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215"/>
      <c r="C213" s="216"/>
      <c r="D213" s="21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215"/>
      <c r="C214" s="216"/>
      <c r="D214" s="21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215"/>
      <c r="C215" s="216"/>
      <c r="D215" s="21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215"/>
      <c r="C216" s="216"/>
      <c r="D216" s="21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215"/>
      <c r="C217" s="216"/>
      <c r="D217" s="21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215"/>
      <c r="C218" s="216"/>
      <c r="D218" s="21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215"/>
      <c r="C219" s="216"/>
      <c r="D219" s="21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215"/>
      <c r="C220" s="216"/>
      <c r="D220" s="21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215"/>
      <c r="C221" s="216"/>
      <c r="D221" s="21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215"/>
      <c r="C222" s="216"/>
      <c r="D222" s="21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215"/>
      <c r="C223" s="216"/>
      <c r="D223" s="21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215"/>
      <c r="C224" s="216"/>
      <c r="D224" s="21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215"/>
      <c r="C225" s="216"/>
      <c r="D225" s="21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215"/>
      <c r="C226" s="216"/>
      <c r="D226" s="21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215"/>
      <c r="C227" s="216"/>
      <c r="D227" s="21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215"/>
      <c r="C228" s="216"/>
      <c r="D228" s="21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215"/>
      <c r="C229" s="216"/>
      <c r="D229" s="21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215"/>
      <c r="C230" s="216"/>
      <c r="D230" s="21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215"/>
      <c r="C231" s="216"/>
      <c r="D231" s="21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215"/>
      <c r="C232" s="216"/>
      <c r="D232" s="21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215"/>
      <c r="C233" s="216"/>
      <c r="D233" s="21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215"/>
      <c r="C234" s="216"/>
      <c r="D234" s="21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215"/>
      <c r="C235" s="216"/>
      <c r="D235" s="21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215"/>
      <c r="C236" s="216"/>
      <c r="D236" s="21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215"/>
      <c r="C237" s="216"/>
      <c r="D237" s="21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215"/>
      <c r="C238" s="216"/>
      <c r="D238" s="21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215"/>
      <c r="C239" s="216"/>
      <c r="D239" s="21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215"/>
      <c r="C240" s="216"/>
      <c r="D240" s="21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215"/>
      <c r="C241" s="216"/>
      <c r="D241" s="21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215"/>
      <c r="C242" s="216"/>
      <c r="D242" s="21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215"/>
      <c r="C243" s="216"/>
      <c r="D243" s="21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215"/>
      <c r="C244" s="216"/>
      <c r="D244" s="21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215"/>
      <c r="C245" s="216"/>
      <c r="D245" s="21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215"/>
      <c r="C246" s="216"/>
      <c r="D246" s="21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215"/>
      <c r="C247" s="216"/>
      <c r="D247" s="21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215"/>
      <c r="C248" s="216"/>
      <c r="D248" s="21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215"/>
      <c r="C249" s="216"/>
      <c r="D249" s="21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215"/>
      <c r="C250" s="216"/>
      <c r="D250" s="21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215"/>
      <c r="C251" s="216"/>
      <c r="D251" s="21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215"/>
      <c r="C252" s="216"/>
      <c r="D252" s="21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215"/>
      <c r="C253" s="216"/>
      <c r="D253" s="21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215"/>
      <c r="C254" s="216"/>
      <c r="D254" s="21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215"/>
      <c r="C255" s="216"/>
      <c r="D255" s="21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215"/>
      <c r="C256" s="216"/>
      <c r="D256" s="21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215"/>
      <c r="C257" s="216"/>
      <c r="D257" s="21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215"/>
      <c r="C258" s="216"/>
      <c r="D258" s="21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215"/>
      <c r="C259" s="216"/>
      <c r="D259" s="21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215"/>
      <c r="C260" s="216"/>
      <c r="D260" s="21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215"/>
      <c r="C261" s="216"/>
      <c r="D261" s="21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215"/>
      <c r="C262" s="216"/>
      <c r="D262" s="21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215"/>
      <c r="C263" s="216"/>
      <c r="D263" s="21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215"/>
      <c r="C264" s="216"/>
      <c r="D264" s="21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215"/>
      <c r="C265" s="216"/>
      <c r="D265" s="21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215"/>
      <c r="C266" s="216"/>
      <c r="D266" s="21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215"/>
      <c r="C267" s="216"/>
      <c r="D267" s="21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215"/>
      <c r="C268" s="216"/>
      <c r="D268" s="21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215"/>
      <c r="C269" s="216"/>
      <c r="D269" s="21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215"/>
      <c r="C270" s="216"/>
      <c r="D270" s="21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215"/>
      <c r="C271" s="216"/>
      <c r="D271" s="21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215"/>
      <c r="C272" s="216"/>
      <c r="D272" s="21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215"/>
      <c r="C273" s="216"/>
      <c r="D273" s="21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215"/>
      <c r="C274" s="216"/>
      <c r="D274" s="21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215"/>
      <c r="C275" s="216"/>
      <c r="D275" s="21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215"/>
      <c r="C276" s="216"/>
      <c r="D276" s="21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215"/>
      <c r="C277" s="216"/>
      <c r="D277" s="21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215"/>
      <c r="C278" s="216"/>
      <c r="D278" s="21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215"/>
      <c r="C279" s="216"/>
      <c r="D279" s="21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215"/>
      <c r="C280" s="216"/>
      <c r="D280" s="21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215"/>
      <c r="C281" s="216"/>
      <c r="D281" s="21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215"/>
      <c r="C282" s="216"/>
      <c r="D282" s="21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215"/>
      <c r="C283" s="216"/>
      <c r="D283" s="21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215"/>
      <c r="C284" s="216"/>
      <c r="D284" s="21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215"/>
      <c r="C285" s="216"/>
      <c r="D285" s="21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215"/>
      <c r="C286" s="216"/>
      <c r="D286" s="21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215"/>
      <c r="C287" s="216"/>
      <c r="D287" s="21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215"/>
      <c r="C288" s="216"/>
      <c r="D288" s="21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215"/>
      <c r="C289" s="216"/>
      <c r="D289" s="21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215"/>
      <c r="C290" s="216"/>
      <c r="D290" s="21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215"/>
      <c r="C291" s="216"/>
      <c r="D291" s="21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215"/>
      <c r="C292" s="216"/>
      <c r="D292" s="21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215"/>
      <c r="C293" s="216"/>
      <c r="D293" s="21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215"/>
      <c r="C294" s="216"/>
      <c r="D294" s="21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215"/>
      <c r="C295" s="216"/>
      <c r="D295" s="21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215"/>
      <c r="C296" s="216"/>
      <c r="D296" s="21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215"/>
      <c r="C297" s="216"/>
      <c r="D297" s="21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215"/>
      <c r="C298" s="216"/>
      <c r="D298" s="21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215"/>
      <c r="C299" s="216"/>
      <c r="D299" s="21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215"/>
      <c r="C300" s="216"/>
      <c r="D300" s="21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215"/>
      <c r="C301" s="216"/>
      <c r="D301" s="21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215"/>
      <c r="C302" s="216"/>
      <c r="D302" s="21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215"/>
      <c r="C303" s="216"/>
      <c r="D303" s="21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215"/>
      <c r="C304" s="216"/>
      <c r="D304" s="21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215"/>
      <c r="C305" s="216"/>
      <c r="D305" s="21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215"/>
      <c r="C306" s="216"/>
      <c r="D306" s="21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215"/>
      <c r="C307" s="216"/>
      <c r="D307" s="21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215"/>
      <c r="C308" s="216"/>
      <c r="D308" s="21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215"/>
      <c r="C309" s="216"/>
      <c r="D309" s="21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215"/>
      <c r="C310" s="216"/>
      <c r="D310" s="21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215"/>
      <c r="C311" s="216"/>
      <c r="D311" s="21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215"/>
      <c r="C312" s="216"/>
      <c r="D312" s="21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215"/>
      <c r="C313" s="216"/>
      <c r="D313" s="21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215"/>
      <c r="C314" s="216"/>
      <c r="D314" s="21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215"/>
      <c r="C315" s="216"/>
      <c r="D315" s="21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215"/>
      <c r="C316" s="216"/>
      <c r="D316" s="21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215"/>
      <c r="C317" s="216"/>
      <c r="D317" s="21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215"/>
      <c r="C318" s="216"/>
      <c r="D318" s="21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215"/>
      <c r="C319" s="216"/>
      <c r="D319" s="21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215"/>
      <c r="C320" s="216"/>
      <c r="D320" s="21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215"/>
      <c r="C321" s="216"/>
      <c r="D321" s="21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215"/>
      <c r="C322" s="216"/>
      <c r="D322" s="21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215"/>
      <c r="C323" s="216"/>
      <c r="D323" s="21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215"/>
      <c r="C324" s="216"/>
      <c r="D324" s="21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215"/>
      <c r="C325" s="216"/>
      <c r="D325" s="21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215"/>
      <c r="C326" s="216"/>
      <c r="D326" s="21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215"/>
      <c r="C327" s="216"/>
      <c r="D327" s="21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215"/>
      <c r="C328" s="216"/>
      <c r="D328" s="21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215"/>
      <c r="C329" s="216"/>
      <c r="D329" s="21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215"/>
      <c r="C330" s="216"/>
      <c r="D330" s="21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215"/>
      <c r="C331" s="216"/>
      <c r="D331" s="21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215"/>
      <c r="C332" s="216"/>
      <c r="D332" s="21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215"/>
      <c r="C333" s="216"/>
      <c r="D333" s="21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215"/>
      <c r="C334" s="216"/>
      <c r="D334" s="21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215"/>
      <c r="C335" s="216"/>
      <c r="D335" s="21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215"/>
      <c r="C336" s="216"/>
      <c r="D336" s="21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215"/>
      <c r="C337" s="216"/>
      <c r="D337" s="21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215"/>
      <c r="C338" s="216"/>
      <c r="D338" s="21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215"/>
      <c r="C339" s="216"/>
      <c r="D339" s="21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215"/>
      <c r="C340" s="216"/>
      <c r="D340" s="21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215"/>
      <c r="C341" s="216"/>
      <c r="D341" s="21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215"/>
      <c r="C342" s="216"/>
      <c r="D342" s="21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215"/>
      <c r="C343" s="216"/>
      <c r="D343" s="21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215"/>
      <c r="C344" s="216"/>
      <c r="D344" s="21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215"/>
      <c r="C345" s="216"/>
      <c r="D345" s="21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215"/>
      <c r="C346" s="216"/>
      <c r="D346" s="21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215"/>
      <c r="C347" s="216"/>
      <c r="D347" s="21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215"/>
      <c r="C348" s="216"/>
      <c r="D348" s="21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215"/>
      <c r="C349" s="216"/>
      <c r="D349" s="21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215"/>
      <c r="C350" s="216"/>
      <c r="D350" s="21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215"/>
      <c r="C351" s="216"/>
      <c r="D351" s="21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215"/>
      <c r="C352" s="216"/>
      <c r="D352" s="21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215"/>
      <c r="C353" s="216"/>
      <c r="D353" s="21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215"/>
      <c r="C354" s="216"/>
      <c r="D354" s="21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215"/>
      <c r="C355" s="216"/>
      <c r="D355" s="21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215"/>
      <c r="C356" s="216"/>
      <c r="D356" s="21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215"/>
      <c r="C357" s="216"/>
      <c r="D357" s="21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215"/>
      <c r="C358" s="216"/>
      <c r="D358" s="21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215"/>
      <c r="C359" s="216"/>
      <c r="D359" s="21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215"/>
      <c r="C360" s="216"/>
      <c r="D360" s="21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215"/>
      <c r="C361" s="216"/>
      <c r="D361" s="21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215"/>
      <c r="C362" s="216"/>
      <c r="D362" s="21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215"/>
      <c r="C363" s="216"/>
      <c r="D363" s="21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215"/>
      <c r="C364" s="216"/>
      <c r="D364" s="21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215"/>
      <c r="C365" s="216"/>
      <c r="D365" s="21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215"/>
      <c r="C366" s="216"/>
      <c r="D366" s="21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215"/>
      <c r="C367" s="216"/>
      <c r="D367" s="21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215"/>
      <c r="C368" s="216"/>
      <c r="D368" s="21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215"/>
      <c r="C369" s="216"/>
      <c r="D369" s="21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215"/>
      <c r="C370" s="216"/>
      <c r="D370" s="21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215"/>
      <c r="C371" s="216"/>
      <c r="D371" s="21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215"/>
      <c r="C372" s="216"/>
      <c r="D372" s="21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215"/>
      <c r="C373" s="216"/>
      <c r="D373" s="21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215"/>
      <c r="C374" s="216"/>
      <c r="D374" s="21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215"/>
      <c r="C375" s="216"/>
      <c r="D375" s="21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215"/>
      <c r="C376" s="216"/>
      <c r="D376" s="21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215"/>
      <c r="C377" s="216"/>
      <c r="D377" s="21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215"/>
      <c r="C378" s="216"/>
      <c r="D378" s="21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215"/>
      <c r="C379" s="216"/>
      <c r="D379" s="21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215"/>
      <c r="C380" s="216"/>
      <c r="D380" s="21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215"/>
      <c r="C381" s="216"/>
      <c r="D381" s="21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215"/>
      <c r="C382" s="216"/>
      <c r="D382" s="21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215"/>
      <c r="C383" s="216"/>
      <c r="D383" s="21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215"/>
      <c r="C384" s="216"/>
      <c r="D384" s="21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215"/>
      <c r="C385" s="216"/>
      <c r="D385" s="21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215"/>
      <c r="C386" s="216"/>
      <c r="D386" s="21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215"/>
      <c r="C387" s="216"/>
      <c r="D387" s="21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215"/>
      <c r="C388" s="216"/>
      <c r="D388" s="21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215"/>
      <c r="C389" s="216"/>
      <c r="D389" s="21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215"/>
      <c r="C390" s="216"/>
      <c r="D390" s="21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215"/>
      <c r="C391" s="216"/>
      <c r="D391" s="21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215"/>
      <c r="C392" s="216"/>
      <c r="D392" s="21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215"/>
      <c r="C393" s="216"/>
      <c r="D393" s="21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215"/>
      <c r="C394" s="216"/>
      <c r="D394" s="21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215"/>
      <c r="C395" s="216"/>
      <c r="D395" s="21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215"/>
      <c r="C396" s="216"/>
      <c r="D396" s="21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215"/>
      <c r="C397" s="216"/>
      <c r="D397" s="21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215"/>
      <c r="C398" s="216"/>
      <c r="D398" s="21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215"/>
      <c r="C399" s="216"/>
      <c r="D399" s="21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215"/>
      <c r="C400" s="216"/>
      <c r="D400" s="21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215"/>
      <c r="C401" s="216"/>
      <c r="D401" s="21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215"/>
      <c r="C402" s="216"/>
      <c r="D402" s="21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215"/>
      <c r="C403" s="216"/>
      <c r="D403" s="21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215"/>
      <c r="C404" s="216"/>
      <c r="D404" s="21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215"/>
      <c r="C405" s="216"/>
      <c r="D405" s="21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215"/>
      <c r="C406" s="216"/>
      <c r="D406" s="21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215"/>
      <c r="C407" s="216"/>
      <c r="D407" s="21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215"/>
      <c r="C408" s="216"/>
      <c r="D408" s="21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215"/>
      <c r="C409" s="216"/>
      <c r="D409" s="21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215"/>
      <c r="C410" s="216"/>
      <c r="D410" s="21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215"/>
      <c r="C411" s="216"/>
      <c r="D411" s="21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215"/>
      <c r="C412" s="216"/>
      <c r="D412" s="21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215"/>
      <c r="C413" s="216"/>
      <c r="D413" s="21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215"/>
      <c r="C414" s="216"/>
      <c r="D414" s="21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215"/>
      <c r="C415" s="216"/>
      <c r="D415" s="21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215"/>
      <c r="C416" s="216"/>
      <c r="D416" s="21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215"/>
      <c r="C417" s="216"/>
      <c r="D417" s="21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215"/>
      <c r="C418" s="216"/>
      <c r="D418" s="21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215"/>
      <c r="C419" s="216"/>
      <c r="D419" s="21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215"/>
      <c r="C420" s="216"/>
      <c r="D420" s="21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215"/>
      <c r="C421" s="216"/>
      <c r="D421" s="21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215"/>
      <c r="C422" s="216"/>
      <c r="D422" s="21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215"/>
      <c r="C423" s="216"/>
      <c r="D423" s="21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215"/>
      <c r="C424" s="216"/>
      <c r="D424" s="21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215"/>
      <c r="C425" s="216"/>
      <c r="D425" s="21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215"/>
      <c r="C426" s="216"/>
      <c r="D426" s="21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215"/>
      <c r="C427" s="216"/>
      <c r="D427" s="21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215"/>
      <c r="C428" s="216"/>
      <c r="D428" s="21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215"/>
      <c r="C429" s="216"/>
      <c r="D429" s="21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215"/>
      <c r="C430" s="216"/>
      <c r="D430" s="21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215"/>
      <c r="C431" s="216"/>
      <c r="D431" s="21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215"/>
      <c r="C432" s="216"/>
      <c r="D432" s="21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215"/>
      <c r="C433" s="216"/>
      <c r="D433" s="21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215"/>
      <c r="C434" s="216"/>
      <c r="D434" s="21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215"/>
      <c r="C435" s="216"/>
      <c r="D435" s="21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215"/>
      <c r="C436" s="216"/>
      <c r="D436" s="21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215"/>
      <c r="C437" s="216"/>
      <c r="D437" s="21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215"/>
      <c r="C438" s="216"/>
      <c r="D438" s="21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215"/>
      <c r="C439" s="216"/>
      <c r="D439" s="21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215"/>
      <c r="C440" s="216"/>
      <c r="D440" s="21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215"/>
      <c r="C441" s="216"/>
      <c r="D441" s="21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215"/>
      <c r="C442" s="216"/>
      <c r="D442" s="21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215"/>
      <c r="C443" s="216"/>
      <c r="D443" s="21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215"/>
      <c r="C444" s="216"/>
      <c r="D444" s="21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215"/>
      <c r="C445" s="216"/>
      <c r="D445" s="21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215"/>
      <c r="C446" s="216"/>
      <c r="D446" s="21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215"/>
      <c r="C447" s="216"/>
      <c r="D447" s="21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215"/>
      <c r="C448" s="216"/>
      <c r="D448" s="21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215"/>
      <c r="C449" s="216"/>
      <c r="D449" s="21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215"/>
      <c r="C450" s="216"/>
      <c r="D450" s="21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215"/>
      <c r="C451" s="216"/>
      <c r="D451" s="21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215"/>
      <c r="C452" s="216"/>
      <c r="D452" s="21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215"/>
      <c r="C453" s="216"/>
      <c r="D453" s="21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215"/>
      <c r="C454" s="216"/>
      <c r="D454" s="21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215"/>
      <c r="C455" s="216"/>
      <c r="D455" s="21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215"/>
      <c r="C456" s="216"/>
      <c r="D456" s="21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215"/>
      <c r="C457" s="216"/>
      <c r="D457" s="21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215"/>
      <c r="C458" s="216"/>
      <c r="D458" s="21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215"/>
      <c r="C459" s="216"/>
      <c r="D459" s="21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215"/>
      <c r="C460" s="216"/>
      <c r="D460" s="21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215"/>
      <c r="C461" s="216"/>
      <c r="D461" s="21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215"/>
      <c r="C462" s="216"/>
      <c r="D462" s="21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215"/>
      <c r="C463" s="216"/>
      <c r="D463" s="21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215"/>
      <c r="C464" s="216"/>
      <c r="D464" s="21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215"/>
      <c r="C465" s="216"/>
      <c r="D465" s="21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215"/>
      <c r="C466" s="216"/>
      <c r="D466" s="21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215"/>
      <c r="C467" s="216"/>
      <c r="D467" s="21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215"/>
      <c r="C468" s="216"/>
      <c r="D468" s="21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215"/>
      <c r="C469" s="216"/>
      <c r="D469" s="21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215"/>
      <c r="C470" s="216"/>
      <c r="D470" s="21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215"/>
      <c r="C471" s="216"/>
      <c r="D471" s="21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215"/>
      <c r="C472" s="216"/>
      <c r="D472" s="21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215"/>
      <c r="C473" s="216"/>
      <c r="D473" s="21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215"/>
      <c r="C474" s="216"/>
      <c r="D474" s="21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215"/>
      <c r="C475" s="216"/>
      <c r="D475" s="21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215"/>
      <c r="C476" s="216"/>
      <c r="D476" s="21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215"/>
      <c r="C477" s="216"/>
      <c r="D477" s="21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215"/>
      <c r="C478" s="216"/>
      <c r="D478" s="21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215"/>
      <c r="C479" s="216"/>
      <c r="D479" s="21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215"/>
      <c r="C480" s="216"/>
      <c r="D480" s="21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215"/>
      <c r="C481" s="216"/>
      <c r="D481" s="21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215"/>
      <c r="C482" s="216"/>
      <c r="D482" s="21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215"/>
      <c r="C483" s="216"/>
      <c r="D483" s="21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215"/>
      <c r="C484" s="216"/>
      <c r="D484" s="21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215"/>
      <c r="C485" s="216"/>
      <c r="D485" s="21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215"/>
      <c r="C486" s="216"/>
      <c r="D486" s="21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215"/>
      <c r="C487" s="216"/>
      <c r="D487" s="21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215"/>
      <c r="C488" s="216"/>
      <c r="D488" s="21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215"/>
      <c r="C489" s="216"/>
      <c r="D489" s="21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215"/>
      <c r="C490" s="216"/>
      <c r="D490" s="21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215"/>
      <c r="C491" s="216"/>
      <c r="D491" s="21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215"/>
      <c r="C492" s="216"/>
      <c r="D492" s="21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215"/>
      <c r="C493" s="216"/>
      <c r="D493" s="21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215"/>
      <c r="C494" s="216"/>
      <c r="D494" s="21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215"/>
      <c r="C495" s="216"/>
      <c r="D495" s="21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215"/>
      <c r="C496" s="216"/>
      <c r="D496" s="21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215"/>
      <c r="C497" s="216"/>
      <c r="D497" s="21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215"/>
      <c r="C498" s="216"/>
      <c r="D498" s="21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215"/>
      <c r="C499" s="216"/>
      <c r="D499" s="21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215"/>
      <c r="C500" s="216"/>
      <c r="D500" s="21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215"/>
      <c r="C501" s="216"/>
      <c r="D501" s="21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215"/>
      <c r="C502" s="216"/>
      <c r="D502" s="21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215"/>
      <c r="C503" s="216"/>
      <c r="D503" s="21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215"/>
      <c r="C504" s="216"/>
      <c r="D504" s="21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215"/>
      <c r="C505" s="216"/>
      <c r="D505" s="21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215"/>
      <c r="C506" s="216"/>
      <c r="D506" s="21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215"/>
      <c r="C507" s="216"/>
      <c r="D507" s="21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215"/>
      <c r="C508" s="216"/>
      <c r="D508" s="21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215"/>
      <c r="C509" s="216"/>
      <c r="D509" s="21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215"/>
      <c r="C510" s="216"/>
      <c r="D510" s="21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215"/>
      <c r="C511" s="216"/>
      <c r="D511" s="21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215"/>
      <c r="C512" s="216"/>
      <c r="D512" s="21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215"/>
      <c r="C513" s="216"/>
      <c r="D513" s="21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215"/>
      <c r="C514" s="216"/>
      <c r="D514" s="21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215"/>
      <c r="C515" s="216"/>
      <c r="D515" s="21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215"/>
      <c r="C516" s="216"/>
      <c r="D516" s="21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215"/>
      <c r="C517" s="216"/>
      <c r="D517" s="21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215"/>
      <c r="C518" s="216"/>
      <c r="D518" s="21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215"/>
      <c r="C519" s="216"/>
      <c r="D519" s="21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215"/>
      <c r="C520" s="216"/>
      <c r="D520" s="21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215"/>
      <c r="C521" s="216"/>
      <c r="D521" s="21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215"/>
      <c r="C522" s="216"/>
      <c r="D522" s="21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215"/>
      <c r="C523" s="216"/>
      <c r="D523" s="21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215"/>
      <c r="C524" s="216"/>
      <c r="D524" s="21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215"/>
      <c r="C525" s="216"/>
      <c r="D525" s="21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215"/>
      <c r="C526" s="216"/>
      <c r="D526" s="21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215"/>
      <c r="C527" s="216"/>
      <c r="D527" s="21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215"/>
      <c r="C528" s="216"/>
      <c r="D528" s="21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215"/>
      <c r="C529" s="216"/>
      <c r="D529" s="21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215"/>
      <c r="C530" s="216"/>
      <c r="D530" s="21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215"/>
      <c r="C531" s="216"/>
      <c r="D531" s="21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215"/>
      <c r="C532" s="216"/>
      <c r="D532" s="21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215"/>
      <c r="C533" s="216"/>
      <c r="D533" s="21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215"/>
      <c r="C534" s="216"/>
      <c r="D534" s="21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215"/>
      <c r="C535" s="216"/>
      <c r="D535" s="21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215"/>
      <c r="C536" s="216"/>
      <c r="D536" s="21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215"/>
      <c r="C537" s="216"/>
      <c r="D537" s="21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215"/>
      <c r="C538" s="216"/>
      <c r="D538" s="21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215"/>
      <c r="C539" s="216"/>
      <c r="D539" s="21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215"/>
      <c r="C540" s="216"/>
      <c r="D540" s="21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215"/>
      <c r="C541" s="216"/>
      <c r="D541" s="21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215"/>
      <c r="C542" s="216"/>
      <c r="D542" s="21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215"/>
      <c r="C543" s="216"/>
      <c r="D543" s="21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215"/>
      <c r="C544" s="216"/>
      <c r="D544" s="21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215"/>
      <c r="C545" s="216"/>
      <c r="D545" s="21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215"/>
      <c r="C546" s="216"/>
      <c r="D546" s="21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215"/>
      <c r="C547" s="216"/>
      <c r="D547" s="21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215"/>
      <c r="C548" s="216"/>
      <c r="D548" s="21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215"/>
      <c r="C549" s="216"/>
      <c r="D549" s="21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215"/>
      <c r="C550" s="216"/>
      <c r="D550" s="21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215"/>
      <c r="C551" s="216"/>
      <c r="D551" s="21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215"/>
      <c r="C552" s="216"/>
      <c r="D552" s="21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215"/>
      <c r="C553" s="216"/>
      <c r="D553" s="21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215"/>
      <c r="C554" s="216"/>
      <c r="D554" s="21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215"/>
      <c r="C555" s="216"/>
      <c r="D555" s="21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215"/>
      <c r="C556" s="216"/>
      <c r="D556" s="21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215"/>
      <c r="C557" s="216"/>
      <c r="D557" s="21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215"/>
      <c r="C558" s="216"/>
      <c r="D558" s="21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215"/>
      <c r="C559" s="216"/>
      <c r="D559" s="21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215"/>
      <c r="C560" s="216"/>
      <c r="D560" s="21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215"/>
      <c r="C561" s="216"/>
      <c r="D561" s="21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215"/>
      <c r="C562" s="216"/>
      <c r="D562" s="21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215"/>
      <c r="C563" s="216"/>
      <c r="D563" s="21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215"/>
      <c r="C564" s="216"/>
      <c r="D564" s="21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215"/>
      <c r="C565" s="216"/>
      <c r="D565" s="21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215"/>
      <c r="C566" s="216"/>
      <c r="D566" s="21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215"/>
      <c r="C567" s="216"/>
      <c r="D567" s="21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215"/>
      <c r="C568" s="216"/>
      <c r="D568" s="21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215"/>
      <c r="C569" s="216"/>
      <c r="D569" s="21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215"/>
      <c r="C570" s="216"/>
      <c r="D570" s="21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215"/>
      <c r="C571" s="216"/>
      <c r="D571" s="21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215"/>
      <c r="C572" s="216"/>
      <c r="D572" s="21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215"/>
      <c r="C573" s="216"/>
      <c r="D573" s="21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215"/>
      <c r="C574" s="216"/>
      <c r="D574" s="21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215"/>
      <c r="C575" s="216"/>
      <c r="D575" s="21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215"/>
      <c r="C576" s="216"/>
      <c r="D576" s="21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215"/>
      <c r="C577" s="216"/>
      <c r="D577" s="21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215"/>
      <c r="C578" s="216"/>
      <c r="D578" s="21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215"/>
      <c r="C579" s="216"/>
      <c r="D579" s="21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215"/>
      <c r="C580" s="216"/>
      <c r="D580" s="21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215"/>
      <c r="C581" s="216"/>
      <c r="D581" s="21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215"/>
      <c r="C582" s="216"/>
      <c r="D582" s="21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215"/>
      <c r="C583" s="216"/>
      <c r="D583" s="21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215"/>
      <c r="C584" s="216"/>
      <c r="D584" s="21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215"/>
      <c r="C585" s="216"/>
      <c r="D585" s="21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215"/>
      <c r="C586" s="216"/>
      <c r="D586" s="21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215"/>
      <c r="C587" s="216"/>
      <c r="D587" s="21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215"/>
      <c r="C588" s="216"/>
      <c r="D588" s="21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215"/>
      <c r="C589" s="216"/>
      <c r="D589" s="21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215"/>
      <c r="C590" s="216"/>
      <c r="D590" s="21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215"/>
      <c r="C591" s="216"/>
      <c r="D591" s="21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215"/>
      <c r="C592" s="216"/>
      <c r="D592" s="21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215"/>
      <c r="C593" s="216"/>
      <c r="D593" s="21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215"/>
      <c r="C594" s="216"/>
      <c r="D594" s="21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215"/>
      <c r="C595" s="216"/>
      <c r="D595" s="21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215"/>
      <c r="C596" s="216"/>
      <c r="D596" s="21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215"/>
      <c r="C597" s="216"/>
      <c r="D597" s="21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215"/>
      <c r="C598" s="216"/>
      <c r="D598" s="21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215"/>
      <c r="C599" s="216"/>
      <c r="D599" s="21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215"/>
      <c r="C600" s="216"/>
      <c r="D600" s="21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215"/>
      <c r="C601" s="216"/>
      <c r="D601" s="21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215"/>
      <c r="C602" s="216"/>
      <c r="D602" s="21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215"/>
      <c r="C603" s="216"/>
      <c r="D603" s="21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215"/>
      <c r="C604" s="216"/>
      <c r="D604" s="21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215"/>
      <c r="C605" s="216"/>
      <c r="D605" s="21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215"/>
      <c r="C606" s="216"/>
      <c r="D606" s="21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215"/>
      <c r="C607" s="216"/>
      <c r="D607" s="21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215"/>
      <c r="C608" s="216"/>
      <c r="D608" s="21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215"/>
      <c r="C609" s="216"/>
      <c r="D609" s="21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215"/>
      <c r="C610" s="216"/>
      <c r="D610" s="21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215"/>
      <c r="C611" s="216"/>
      <c r="D611" s="21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215"/>
      <c r="C612" s="216"/>
      <c r="D612" s="21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215"/>
      <c r="C613" s="216"/>
      <c r="D613" s="21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215"/>
      <c r="C614" s="216"/>
      <c r="D614" s="21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215"/>
      <c r="C615" s="216"/>
      <c r="D615" s="21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215"/>
      <c r="C616" s="216"/>
      <c r="D616" s="21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215"/>
      <c r="C617" s="216"/>
      <c r="D617" s="21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215"/>
      <c r="C618" s="216"/>
      <c r="D618" s="21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215"/>
      <c r="C619" s="216"/>
      <c r="D619" s="21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215"/>
      <c r="C620" s="216"/>
      <c r="D620" s="21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215"/>
      <c r="C621" s="216"/>
      <c r="D621" s="21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215"/>
      <c r="C622" s="216"/>
      <c r="D622" s="21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215"/>
      <c r="C623" s="216"/>
      <c r="D623" s="21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215"/>
      <c r="C624" s="216"/>
      <c r="D624" s="21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215"/>
      <c r="C625" s="216"/>
      <c r="D625" s="21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215"/>
      <c r="C626" s="216"/>
      <c r="D626" s="21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215"/>
      <c r="C627" s="216"/>
      <c r="D627" s="21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215"/>
      <c r="C628" s="216"/>
      <c r="D628" s="21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215"/>
      <c r="C629" s="216"/>
      <c r="D629" s="21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215"/>
      <c r="C630" s="216"/>
      <c r="D630" s="21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215"/>
      <c r="C631" s="216"/>
      <c r="D631" s="21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215"/>
      <c r="C632" s="216"/>
      <c r="D632" s="21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215"/>
      <c r="C633" s="216"/>
      <c r="D633" s="21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215"/>
      <c r="C634" s="216"/>
      <c r="D634" s="21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215"/>
      <c r="C635" s="216"/>
      <c r="D635" s="21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215"/>
      <c r="C636" s="216"/>
      <c r="D636" s="21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215"/>
      <c r="C637" s="216"/>
      <c r="D637" s="21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215"/>
      <c r="C638" s="216"/>
      <c r="D638" s="21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215"/>
      <c r="C639" s="216"/>
      <c r="D639" s="21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215"/>
      <c r="C640" s="216"/>
      <c r="D640" s="21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215"/>
      <c r="C641" s="216"/>
      <c r="D641" s="21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215"/>
      <c r="C642" s="216"/>
      <c r="D642" s="21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215"/>
      <c r="C643" s="216"/>
      <c r="D643" s="21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215"/>
      <c r="C644" s="216"/>
      <c r="D644" s="21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215"/>
      <c r="C645" s="216"/>
      <c r="D645" s="21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215"/>
      <c r="C646" s="216"/>
      <c r="D646" s="21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215"/>
      <c r="C647" s="216"/>
      <c r="D647" s="21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215"/>
      <c r="C648" s="216"/>
      <c r="D648" s="21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215"/>
      <c r="C649" s="216"/>
      <c r="D649" s="21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215"/>
      <c r="C650" s="216"/>
      <c r="D650" s="21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215"/>
      <c r="C651" s="216"/>
      <c r="D651" s="21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215"/>
      <c r="C652" s="216"/>
      <c r="D652" s="21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215"/>
      <c r="C653" s="216"/>
      <c r="D653" s="21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215"/>
      <c r="C654" s="216"/>
      <c r="D654" s="21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215"/>
      <c r="C655" s="216"/>
      <c r="D655" s="21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215"/>
      <c r="C656" s="216"/>
      <c r="D656" s="21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215"/>
      <c r="C657" s="216"/>
      <c r="D657" s="21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215"/>
      <c r="C658" s="216"/>
      <c r="D658" s="21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215"/>
      <c r="C659" s="216"/>
      <c r="D659" s="21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215"/>
      <c r="C660" s="216"/>
      <c r="D660" s="21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215"/>
      <c r="C661" s="216"/>
      <c r="D661" s="21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215"/>
      <c r="C662" s="216"/>
      <c r="D662" s="21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215"/>
      <c r="C663" s="216"/>
      <c r="D663" s="21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215"/>
      <c r="C664" s="216"/>
      <c r="D664" s="21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215"/>
      <c r="C665" s="216"/>
      <c r="D665" s="21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215"/>
      <c r="C666" s="216"/>
      <c r="D666" s="21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215"/>
      <c r="C667" s="216"/>
      <c r="D667" s="21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215"/>
      <c r="C668" s="216"/>
      <c r="D668" s="21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215"/>
      <c r="C669" s="216"/>
      <c r="D669" s="21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215"/>
      <c r="C670" s="216"/>
      <c r="D670" s="21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215"/>
      <c r="C671" s="216"/>
      <c r="D671" s="21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215"/>
      <c r="C672" s="216"/>
      <c r="D672" s="21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215"/>
      <c r="C673" s="216"/>
      <c r="D673" s="21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215"/>
      <c r="C674" s="216"/>
      <c r="D674" s="21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215"/>
      <c r="C675" s="216"/>
      <c r="D675" s="21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215"/>
      <c r="C676" s="216"/>
      <c r="D676" s="21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215"/>
      <c r="C677" s="216"/>
      <c r="D677" s="21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215"/>
      <c r="C678" s="216"/>
      <c r="D678" s="21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215"/>
      <c r="C679" s="216"/>
      <c r="D679" s="21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215"/>
      <c r="C680" s="216"/>
      <c r="D680" s="21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215"/>
      <c r="C681" s="216"/>
      <c r="D681" s="21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215"/>
      <c r="C682" s="216"/>
      <c r="D682" s="21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215"/>
      <c r="C683" s="216"/>
      <c r="D683" s="21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215"/>
      <c r="C684" s="216"/>
      <c r="D684" s="21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215"/>
      <c r="C685" s="216"/>
      <c r="D685" s="21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215"/>
      <c r="C686" s="216"/>
      <c r="D686" s="21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215"/>
      <c r="C687" s="216"/>
      <c r="D687" s="21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215"/>
      <c r="C688" s="216"/>
      <c r="D688" s="21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215"/>
      <c r="C689" s="216"/>
      <c r="D689" s="21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215"/>
      <c r="C690" s="216"/>
      <c r="D690" s="21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215"/>
      <c r="C691" s="216"/>
      <c r="D691" s="21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215"/>
      <c r="C692" s="216"/>
      <c r="D692" s="21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215"/>
      <c r="C693" s="216"/>
      <c r="D693" s="21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215"/>
      <c r="C694" s="216"/>
      <c r="D694" s="21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215"/>
      <c r="C695" s="216"/>
      <c r="D695" s="21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215"/>
      <c r="C696" s="216"/>
      <c r="D696" s="21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215"/>
      <c r="C697" s="216"/>
      <c r="D697" s="21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215"/>
      <c r="C698" s="216"/>
      <c r="D698" s="21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215"/>
      <c r="C699" s="216"/>
      <c r="D699" s="21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215"/>
      <c r="C700" s="216"/>
      <c r="D700" s="21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215"/>
      <c r="C701" s="216"/>
      <c r="D701" s="21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215"/>
      <c r="C702" s="216"/>
      <c r="D702" s="21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215"/>
      <c r="C703" s="216"/>
      <c r="D703" s="21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215"/>
      <c r="C704" s="216"/>
      <c r="D704" s="21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215"/>
      <c r="C705" s="216"/>
      <c r="D705" s="21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215"/>
      <c r="C706" s="216"/>
      <c r="D706" s="21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215"/>
      <c r="C707" s="216"/>
      <c r="D707" s="21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215"/>
      <c r="C708" s="216"/>
      <c r="D708" s="21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215"/>
      <c r="C709" s="216"/>
      <c r="D709" s="21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215"/>
      <c r="C710" s="216"/>
      <c r="D710" s="21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215"/>
      <c r="C711" s="216"/>
      <c r="D711" s="21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215"/>
      <c r="C712" s="216"/>
      <c r="D712" s="21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215"/>
      <c r="C713" s="216"/>
      <c r="D713" s="21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215"/>
      <c r="C714" s="216"/>
      <c r="D714" s="21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215"/>
      <c r="C715" s="216"/>
      <c r="D715" s="21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215"/>
      <c r="C716" s="216"/>
      <c r="D716" s="21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215"/>
      <c r="C717" s="216"/>
      <c r="D717" s="21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215"/>
      <c r="C718" s="216"/>
      <c r="D718" s="21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215"/>
      <c r="C719" s="216"/>
      <c r="D719" s="21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215"/>
      <c r="C720" s="216"/>
      <c r="D720" s="21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215"/>
      <c r="C721" s="216"/>
      <c r="D721" s="21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215"/>
      <c r="C722" s="216"/>
      <c r="D722" s="21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215"/>
      <c r="C723" s="216"/>
      <c r="D723" s="21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215"/>
      <c r="C724" s="216"/>
      <c r="D724" s="21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215"/>
      <c r="C725" s="216"/>
      <c r="D725" s="21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215"/>
      <c r="C726" s="216"/>
      <c r="D726" s="21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215"/>
      <c r="C727" s="216"/>
      <c r="D727" s="21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215"/>
      <c r="C728" s="216"/>
      <c r="D728" s="21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215"/>
      <c r="C729" s="216"/>
      <c r="D729" s="21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215"/>
      <c r="C730" s="216"/>
      <c r="D730" s="21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215"/>
      <c r="C731" s="216"/>
      <c r="D731" s="21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215"/>
      <c r="C732" s="216"/>
      <c r="D732" s="21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215"/>
      <c r="C733" s="216"/>
      <c r="D733" s="21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215"/>
      <c r="C734" s="216"/>
      <c r="D734" s="21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215"/>
      <c r="C735" s="216"/>
      <c r="D735" s="21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215"/>
      <c r="C736" s="216"/>
      <c r="D736" s="21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215"/>
      <c r="C737" s="216"/>
      <c r="D737" s="21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215"/>
      <c r="C738" s="216"/>
      <c r="D738" s="21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215"/>
      <c r="C739" s="216"/>
      <c r="D739" s="21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215"/>
      <c r="C740" s="216"/>
      <c r="D740" s="21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215"/>
      <c r="C741" s="216"/>
      <c r="D741" s="21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215"/>
      <c r="C742" s="216"/>
      <c r="D742" s="21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215"/>
      <c r="C743" s="216"/>
      <c r="D743" s="21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215"/>
      <c r="C744" s="216"/>
      <c r="D744" s="21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215"/>
      <c r="C745" s="216"/>
      <c r="D745" s="21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215"/>
      <c r="C746" s="216"/>
      <c r="D746" s="21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215"/>
      <c r="C747" s="216"/>
      <c r="D747" s="21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215"/>
      <c r="C748" s="216"/>
      <c r="D748" s="21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215"/>
      <c r="C749" s="216"/>
      <c r="D749" s="21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215"/>
      <c r="C750" s="216"/>
      <c r="D750" s="21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215"/>
      <c r="C751" s="216"/>
      <c r="D751" s="21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215"/>
      <c r="C752" s="216"/>
      <c r="D752" s="21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215"/>
      <c r="C753" s="216"/>
      <c r="D753" s="21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215"/>
      <c r="C754" s="216"/>
      <c r="D754" s="21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215"/>
      <c r="C755" s="216"/>
      <c r="D755" s="21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215"/>
      <c r="C756" s="216"/>
      <c r="D756" s="21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215"/>
      <c r="C757" s="216"/>
      <c r="D757" s="21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215"/>
      <c r="C758" s="216"/>
      <c r="D758" s="21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215"/>
      <c r="C759" s="216"/>
      <c r="D759" s="21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215"/>
      <c r="C760" s="216"/>
      <c r="D760" s="21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215"/>
      <c r="C761" s="216"/>
      <c r="D761" s="21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215"/>
      <c r="C762" s="216"/>
      <c r="D762" s="21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215"/>
      <c r="C763" s="216"/>
      <c r="D763" s="21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215"/>
      <c r="C764" s="216"/>
      <c r="D764" s="21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215"/>
      <c r="C765" s="216"/>
      <c r="D765" s="21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215"/>
      <c r="C766" s="216"/>
      <c r="D766" s="21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215"/>
      <c r="C767" s="216"/>
      <c r="D767" s="21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215"/>
      <c r="C768" s="216"/>
      <c r="D768" s="21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215"/>
      <c r="C769" s="216"/>
      <c r="D769" s="21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215"/>
      <c r="C770" s="216"/>
      <c r="D770" s="21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215"/>
      <c r="C771" s="216"/>
      <c r="D771" s="21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215"/>
      <c r="C772" s="216"/>
      <c r="D772" s="21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215"/>
      <c r="C773" s="216"/>
      <c r="D773" s="21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215"/>
      <c r="C774" s="216"/>
      <c r="D774" s="21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215"/>
      <c r="C775" s="216"/>
      <c r="D775" s="21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215"/>
      <c r="C776" s="216"/>
      <c r="D776" s="21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215"/>
      <c r="C777" s="216"/>
      <c r="D777" s="21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215"/>
      <c r="C778" s="216"/>
      <c r="D778" s="21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215"/>
      <c r="C779" s="216"/>
      <c r="D779" s="21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215"/>
      <c r="C780" s="216"/>
      <c r="D780" s="21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215"/>
      <c r="C781" s="216"/>
      <c r="D781" s="21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215"/>
      <c r="C782" s="216"/>
      <c r="D782" s="21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215"/>
      <c r="C783" s="216"/>
      <c r="D783" s="21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215"/>
      <c r="C784" s="216"/>
      <c r="D784" s="21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215"/>
      <c r="C785" s="216"/>
      <c r="D785" s="21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215"/>
      <c r="C786" s="216"/>
      <c r="D786" s="21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215"/>
      <c r="C787" s="216"/>
      <c r="D787" s="21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215"/>
      <c r="C788" s="216"/>
      <c r="D788" s="21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215"/>
      <c r="C789" s="216"/>
      <c r="D789" s="21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215"/>
      <c r="C790" s="216"/>
      <c r="D790" s="21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215"/>
      <c r="C791" s="216"/>
      <c r="D791" s="21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215"/>
      <c r="C792" s="216"/>
      <c r="D792" s="21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215"/>
      <c r="C793" s="216"/>
      <c r="D793" s="21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215"/>
      <c r="C794" s="216"/>
      <c r="D794" s="21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215"/>
      <c r="C795" s="216"/>
      <c r="D795" s="21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215"/>
      <c r="C796" s="216"/>
      <c r="D796" s="21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215"/>
      <c r="C797" s="216"/>
      <c r="D797" s="21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215"/>
      <c r="C798" s="216"/>
      <c r="D798" s="21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215"/>
      <c r="C799" s="216"/>
      <c r="D799" s="21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215"/>
      <c r="C800" s="216"/>
      <c r="D800" s="21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215"/>
      <c r="C801" s="216"/>
      <c r="D801" s="21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215"/>
      <c r="C802" s="216"/>
      <c r="D802" s="21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215"/>
      <c r="C803" s="216"/>
      <c r="D803" s="21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215"/>
      <c r="C804" s="216"/>
      <c r="D804" s="21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215"/>
      <c r="C805" s="216"/>
      <c r="D805" s="21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215"/>
      <c r="C806" s="216"/>
      <c r="D806" s="21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215"/>
      <c r="C807" s="216"/>
      <c r="D807" s="21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215"/>
      <c r="C808" s="216"/>
      <c r="D808" s="21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215"/>
      <c r="C809" s="216"/>
      <c r="D809" s="21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215"/>
      <c r="C810" s="216"/>
      <c r="D810" s="21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215"/>
      <c r="C811" s="216"/>
      <c r="D811" s="21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215"/>
      <c r="C812" s="216"/>
      <c r="D812" s="21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215"/>
      <c r="C813" s="216"/>
      <c r="D813" s="21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215"/>
      <c r="C814" s="216"/>
      <c r="D814" s="21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215"/>
      <c r="C815" s="216"/>
      <c r="D815" s="21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215"/>
      <c r="C816" s="216"/>
      <c r="D816" s="21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215"/>
      <c r="C817" s="216"/>
      <c r="D817" s="21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215"/>
      <c r="C818" s="216"/>
      <c r="D818" s="21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215"/>
      <c r="C819" s="216"/>
      <c r="D819" s="21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215"/>
      <c r="C820" s="216"/>
      <c r="D820" s="21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215"/>
      <c r="C821" s="216"/>
      <c r="D821" s="21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215"/>
      <c r="C822" s="216"/>
      <c r="D822" s="21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215"/>
      <c r="C823" s="216"/>
      <c r="D823" s="21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215"/>
      <c r="C824" s="216"/>
      <c r="D824" s="21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215"/>
      <c r="C825" s="216"/>
      <c r="D825" s="21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215"/>
      <c r="C826" s="216"/>
      <c r="D826" s="21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215"/>
      <c r="C827" s="216"/>
      <c r="D827" s="21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215"/>
      <c r="C828" s="216"/>
      <c r="D828" s="21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215"/>
      <c r="C829" s="216"/>
      <c r="D829" s="21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215"/>
      <c r="C830" s="216"/>
      <c r="D830" s="21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215"/>
      <c r="C831" s="216"/>
      <c r="D831" s="21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215"/>
      <c r="C832" s="216"/>
      <c r="D832" s="21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215"/>
      <c r="C833" s="216"/>
      <c r="D833" s="21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215"/>
      <c r="C834" s="216"/>
      <c r="D834" s="21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215"/>
      <c r="C835" s="216"/>
      <c r="D835" s="21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215"/>
      <c r="C836" s="216"/>
      <c r="D836" s="21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215"/>
      <c r="C837" s="216"/>
      <c r="D837" s="21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215"/>
      <c r="C838" s="216"/>
      <c r="D838" s="21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215"/>
      <c r="C839" s="216"/>
      <c r="D839" s="21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215"/>
      <c r="C840" s="216"/>
      <c r="D840" s="21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215"/>
      <c r="C841" s="216"/>
      <c r="D841" s="21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215"/>
      <c r="C842" s="216"/>
      <c r="D842" s="21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215"/>
      <c r="C843" s="216"/>
      <c r="D843" s="21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215"/>
      <c r="C844" s="216"/>
      <c r="D844" s="21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215"/>
      <c r="C845" s="216"/>
      <c r="D845" s="21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215"/>
      <c r="C846" s="216"/>
      <c r="D846" s="21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215"/>
      <c r="C847" s="216"/>
      <c r="D847" s="21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215"/>
      <c r="C848" s="216"/>
      <c r="D848" s="21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215"/>
      <c r="C849" s="216"/>
      <c r="D849" s="21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215"/>
      <c r="C850" s="216"/>
      <c r="D850" s="21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215"/>
      <c r="C851" s="216"/>
      <c r="D851" s="21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215"/>
      <c r="C852" s="216"/>
      <c r="D852" s="21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215"/>
      <c r="C853" s="216"/>
      <c r="D853" s="21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215"/>
      <c r="C854" s="216"/>
      <c r="D854" s="21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215"/>
      <c r="C855" s="216"/>
      <c r="D855" s="21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215"/>
      <c r="C856" s="216"/>
      <c r="D856" s="21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215"/>
      <c r="C857" s="216"/>
      <c r="D857" s="21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215"/>
      <c r="C858" s="216"/>
      <c r="D858" s="21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215"/>
      <c r="C859" s="216"/>
      <c r="D859" s="21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215"/>
      <c r="C860" s="216"/>
      <c r="D860" s="21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215"/>
      <c r="C861" s="216"/>
      <c r="D861" s="21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215"/>
      <c r="C862" s="216"/>
      <c r="D862" s="21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215"/>
      <c r="C863" s="216"/>
      <c r="D863" s="21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215"/>
      <c r="C864" s="216"/>
      <c r="D864" s="21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215"/>
      <c r="C865" s="216"/>
      <c r="D865" s="21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215"/>
      <c r="C866" s="216"/>
      <c r="D866" s="21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215"/>
      <c r="C867" s="216"/>
      <c r="D867" s="21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215"/>
      <c r="C868" s="216"/>
      <c r="D868" s="21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215"/>
      <c r="C869" s="216"/>
      <c r="D869" s="21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215"/>
      <c r="C870" s="216"/>
      <c r="D870" s="21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215"/>
      <c r="C871" s="216"/>
      <c r="D871" s="21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215"/>
      <c r="C872" s="216"/>
      <c r="D872" s="21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215"/>
      <c r="C873" s="216"/>
      <c r="D873" s="21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215"/>
      <c r="C874" s="216"/>
      <c r="D874" s="21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215"/>
      <c r="C875" s="216"/>
      <c r="D875" s="21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215"/>
      <c r="C876" s="216"/>
      <c r="D876" s="21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215"/>
      <c r="C877" s="216"/>
      <c r="D877" s="21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215"/>
      <c r="C878" s="216"/>
      <c r="D878" s="21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215"/>
      <c r="C879" s="216"/>
      <c r="D879" s="21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215"/>
      <c r="C880" s="216"/>
      <c r="D880" s="21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215"/>
      <c r="C881" s="216"/>
      <c r="D881" s="21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215"/>
      <c r="C882" s="216"/>
      <c r="D882" s="21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215"/>
      <c r="C883" s="216"/>
      <c r="D883" s="21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215"/>
      <c r="C884" s="216"/>
      <c r="D884" s="21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215"/>
      <c r="C885" s="216"/>
      <c r="D885" s="21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215"/>
      <c r="C886" s="216"/>
      <c r="D886" s="21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215"/>
      <c r="C887" s="216"/>
      <c r="D887" s="21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215"/>
      <c r="C888" s="216"/>
      <c r="D888" s="21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215"/>
      <c r="C889" s="216"/>
      <c r="D889" s="21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215"/>
      <c r="C890" s="216"/>
      <c r="D890" s="21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215"/>
      <c r="C891" s="216"/>
      <c r="D891" s="21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215"/>
      <c r="C892" s="216"/>
      <c r="D892" s="21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215"/>
      <c r="C893" s="216"/>
      <c r="D893" s="21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215"/>
      <c r="C894" s="216"/>
      <c r="D894" s="21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215"/>
      <c r="C895" s="216"/>
      <c r="D895" s="21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215"/>
      <c r="C896" s="216"/>
      <c r="D896" s="21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215"/>
      <c r="C897" s="216"/>
      <c r="D897" s="21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215"/>
      <c r="C898" s="216"/>
      <c r="D898" s="21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215"/>
      <c r="C899" s="216"/>
      <c r="D899" s="21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215"/>
      <c r="C900" s="216"/>
      <c r="D900" s="21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215"/>
      <c r="C901" s="216"/>
      <c r="D901" s="21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215"/>
      <c r="C902" s="216"/>
      <c r="D902" s="21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215"/>
      <c r="C903" s="216"/>
      <c r="D903" s="21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215"/>
      <c r="C904" s="216"/>
      <c r="D904" s="21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215"/>
      <c r="C905" s="216"/>
      <c r="D905" s="21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215"/>
      <c r="C906" s="216"/>
      <c r="D906" s="21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215"/>
      <c r="C907" s="216"/>
      <c r="D907" s="21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215"/>
      <c r="C908" s="216"/>
      <c r="D908" s="21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215"/>
      <c r="C909" s="216"/>
      <c r="D909" s="21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215"/>
      <c r="C910" s="216"/>
      <c r="D910" s="21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215"/>
      <c r="C911" s="216"/>
      <c r="D911" s="21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215"/>
      <c r="C912" s="216"/>
      <c r="D912" s="21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215"/>
      <c r="C913" s="216"/>
      <c r="D913" s="21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215"/>
      <c r="C914" s="216"/>
      <c r="D914" s="21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215"/>
      <c r="C915" s="216"/>
      <c r="D915" s="21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215"/>
      <c r="C916" s="216"/>
      <c r="D916" s="21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215"/>
      <c r="C917" s="216"/>
      <c r="D917" s="21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215"/>
      <c r="C918" s="216"/>
      <c r="D918" s="21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215"/>
      <c r="C919" s="216"/>
      <c r="D919" s="21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215"/>
      <c r="C920" s="216"/>
      <c r="D920" s="21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215"/>
      <c r="C921" s="216"/>
      <c r="D921" s="21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215"/>
      <c r="C922" s="216"/>
      <c r="D922" s="21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215"/>
      <c r="C923" s="216"/>
      <c r="D923" s="21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215"/>
      <c r="C924" s="216"/>
      <c r="D924" s="21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215"/>
      <c r="C925" s="216"/>
      <c r="D925" s="21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215"/>
      <c r="C926" s="216"/>
      <c r="D926" s="21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215"/>
      <c r="C927" s="216"/>
      <c r="D927" s="21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215"/>
      <c r="C928" s="216"/>
      <c r="D928" s="21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215"/>
      <c r="C929" s="216"/>
      <c r="D929" s="21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215"/>
      <c r="C930" s="216"/>
      <c r="D930" s="21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215"/>
      <c r="C931" s="216"/>
      <c r="D931" s="21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215"/>
      <c r="C932" s="216"/>
      <c r="D932" s="21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215"/>
      <c r="C933" s="216"/>
      <c r="D933" s="21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215"/>
      <c r="C934" s="216"/>
      <c r="D934" s="21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215"/>
      <c r="C935" s="216"/>
      <c r="D935" s="21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215"/>
      <c r="C936" s="216"/>
      <c r="D936" s="21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215"/>
      <c r="C937" s="216"/>
      <c r="D937" s="21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215"/>
      <c r="C938" s="216"/>
      <c r="D938" s="21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215"/>
      <c r="C939" s="216"/>
      <c r="D939" s="21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215"/>
      <c r="C940" s="216"/>
      <c r="D940" s="21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215"/>
      <c r="C941" s="216"/>
      <c r="D941" s="21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215"/>
      <c r="C942" s="216"/>
      <c r="D942" s="21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215"/>
      <c r="C943" s="216"/>
      <c r="D943" s="21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215"/>
      <c r="C944" s="216"/>
      <c r="D944" s="21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215"/>
      <c r="C945" s="216"/>
      <c r="D945" s="21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215"/>
      <c r="C946" s="216"/>
      <c r="D946" s="21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215"/>
      <c r="C947" s="216"/>
      <c r="D947" s="21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215"/>
      <c r="C948" s="216"/>
      <c r="D948" s="21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215"/>
      <c r="C949" s="216"/>
      <c r="D949" s="21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215"/>
      <c r="C950" s="216"/>
      <c r="D950" s="21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215"/>
      <c r="C951" s="216"/>
      <c r="D951" s="21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215"/>
      <c r="C952" s="216"/>
      <c r="D952" s="21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215"/>
      <c r="C953" s="216"/>
      <c r="D953" s="21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215"/>
      <c r="C954" s="216"/>
      <c r="D954" s="216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215"/>
      <c r="C955" s="216"/>
      <c r="D955" s="216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215"/>
      <c r="C956" s="216"/>
      <c r="D956" s="216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215"/>
      <c r="C957" s="216"/>
      <c r="D957" s="216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215"/>
      <c r="C958" s="216"/>
      <c r="D958" s="216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215"/>
      <c r="C959" s="216"/>
      <c r="D959" s="216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215"/>
      <c r="C960" s="216"/>
      <c r="D960" s="216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215"/>
      <c r="C961" s="216"/>
      <c r="D961" s="216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215"/>
      <c r="C962" s="216"/>
      <c r="D962" s="216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215"/>
      <c r="C963" s="216"/>
      <c r="D963" s="216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215"/>
      <c r="C964" s="216"/>
      <c r="D964" s="216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215"/>
      <c r="C965" s="216"/>
      <c r="D965" s="216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215"/>
      <c r="C966" s="216"/>
      <c r="D966" s="216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215"/>
      <c r="C967" s="216"/>
      <c r="D967" s="216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215"/>
      <c r="C968" s="216"/>
      <c r="D968" s="216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215"/>
      <c r="C969" s="216"/>
      <c r="D969" s="216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215"/>
      <c r="C970" s="216"/>
      <c r="D970" s="216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215"/>
      <c r="C971" s="216"/>
      <c r="D971" s="216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215"/>
      <c r="C972" s="216"/>
      <c r="D972" s="216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215"/>
      <c r="C973" s="216"/>
      <c r="D973" s="216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215"/>
      <c r="C974" s="216"/>
      <c r="D974" s="216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215"/>
      <c r="C975" s="216"/>
      <c r="D975" s="216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215"/>
      <c r="C976" s="216"/>
      <c r="D976" s="216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215"/>
      <c r="C977" s="216"/>
      <c r="D977" s="216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215"/>
      <c r="C978" s="216"/>
      <c r="D978" s="216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215"/>
      <c r="C979" s="216"/>
      <c r="D979" s="216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215"/>
      <c r="C980" s="216"/>
      <c r="D980" s="216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215"/>
      <c r="C981" s="216"/>
      <c r="D981" s="216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215"/>
      <c r="C982" s="216"/>
      <c r="D982" s="216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215"/>
      <c r="C983" s="216"/>
      <c r="D983" s="216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215"/>
      <c r="C984" s="216"/>
      <c r="D984" s="216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215"/>
      <c r="C985" s="216"/>
      <c r="D985" s="216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215"/>
      <c r="C986" s="216"/>
      <c r="D986" s="216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215"/>
      <c r="C987" s="216"/>
      <c r="D987" s="216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215"/>
      <c r="C988" s="216"/>
      <c r="D988" s="216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215"/>
      <c r="C989" s="216"/>
      <c r="D989" s="216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215"/>
      <c r="C990" s="216"/>
      <c r="D990" s="216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215"/>
      <c r="C991" s="216"/>
      <c r="D991" s="216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215"/>
      <c r="C992" s="216"/>
      <c r="D992" s="216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215"/>
      <c r="C993" s="216"/>
      <c r="D993" s="216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215"/>
      <c r="C994" s="216"/>
      <c r="D994" s="216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215"/>
      <c r="C995" s="216"/>
      <c r="D995" s="216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215"/>
      <c r="C996" s="216"/>
      <c r="D996" s="216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215"/>
      <c r="C997" s="216"/>
      <c r="D997" s="216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215"/>
      <c r="C998" s="216"/>
      <c r="D998" s="216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215"/>
      <c r="C999" s="216"/>
      <c r="D999" s="216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215"/>
      <c r="C1000" s="216"/>
      <c r="D1000" s="216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C33:D33"/>
    <mergeCell ref="B4:D4"/>
    <mergeCell ref="F29:G29"/>
    <mergeCell ref="F24:G24"/>
    <mergeCell ref="L7:M16"/>
    <mergeCell ref="C32:D32"/>
  </mergeCells>
  <conditionalFormatting sqref="I18 M19 J20">
    <cfRule type="cellIs" dxfId="0" priority="1" operator="lessThan">
      <formula>0</formula>
    </cfRule>
  </conditionalFormatting>
  <conditionalFormatting sqref="C32:C33">
    <cfRule type="cellIs" dxfId="0" priority="2" operator="lessThan">
      <formula>0</formula>
    </cfRule>
  </conditionalFormatting>
  <printOptions horizontalCentered="1"/>
  <pageMargins bottom="0.7874015748031497" footer="0.0" header="0.0" left="0.5905511811023623" right="0.5905511811023623" top="1.3779527559055118"/>
  <pageSetup fitToHeight="0" paperSize="9" orientation="landscape"/>
  <headerFooter>
    <oddHeader/>
    <oddFooter>&amp;LDiagnóstico Financeiro&amp;R&amp;D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135"/>
    <pageSetUpPr fitToPage="1"/>
  </sheetPr>
  <sheetViews>
    <sheetView workbookViewId="0"/>
  </sheetViews>
  <sheetFormatPr customHeight="1" defaultColWidth="12.63" defaultRowHeight="15.0"/>
  <cols>
    <col customWidth="1" min="1" max="1" width="4.25"/>
    <col customWidth="1" min="2" max="2" width="8.75"/>
    <col customWidth="1" min="3" max="3" width="10.5"/>
    <col customWidth="1" min="4" max="4" width="6.13"/>
    <col customWidth="1" min="5" max="5" width="8.5"/>
    <col customWidth="1" min="6" max="6" width="8.88"/>
    <col customWidth="1" min="7" max="7" width="14.75"/>
    <col customWidth="1" min="8" max="8" width="7.0"/>
    <col customWidth="1" min="9" max="9" width="14.0"/>
    <col customWidth="1" min="10" max="10" width="6.13"/>
    <col customWidth="1" min="11" max="11" width="7.63"/>
    <col customWidth="1" min="12" max="12" width="12.75"/>
    <col customWidth="1" min="13" max="13" width="14.13"/>
    <col customWidth="1" min="14" max="14" width="8.75"/>
    <col customWidth="1" min="15" max="15" width="12.88"/>
    <col customWidth="1" min="16" max="17" width="4.13"/>
    <col customWidth="1" min="18" max="18" width="10.38"/>
    <col customWidth="1" min="19" max="35" width="4.13"/>
  </cols>
  <sheetData>
    <row r="1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ht="78.75" customHeight="1">
      <c r="A2" s="2"/>
      <c r="B2" s="2"/>
      <c r="C2" s="3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ht="11.25" customHeight="1">
      <c r="A3" s="2"/>
      <c r="B3" s="2"/>
      <c r="C3" s="3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ht="19.5" customHeight="1">
      <c r="A5" s="9" t="s">
        <v>1</v>
      </c>
      <c r="B5" s="10"/>
      <c r="C5" s="10"/>
      <c r="D5" s="10"/>
      <c r="E5" s="10"/>
      <c r="F5" s="11"/>
      <c r="G5" s="12" t="s">
        <v>2</v>
      </c>
      <c r="H5" s="13" t="s">
        <v>3</v>
      </c>
      <c r="I5" s="10"/>
      <c r="J5" s="10"/>
      <c r="K5" s="10"/>
      <c r="L5" s="10"/>
      <c r="M5" s="11"/>
      <c r="N5" s="14" t="s">
        <v>2</v>
      </c>
      <c r="O5" s="1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ht="15.75" customHeight="1">
      <c r="A6" s="16" t="s">
        <v>4</v>
      </c>
      <c r="B6" s="17"/>
      <c r="C6" s="17"/>
      <c r="D6" s="17"/>
      <c r="E6" s="17"/>
      <c r="F6" s="18"/>
      <c r="G6" s="20">
        <f>SUM(G7:G14)</f>
        <v>0</v>
      </c>
      <c r="H6" s="21" t="s">
        <v>5</v>
      </c>
      <c r="I6" s="10"/>
      <c r="J6" s="10"/>
      <c r="K6" s="10"/>
      <c r="L6" s="10"/>
      <c r="M6" s="11"/>
      <c r="N6" s="21">
        <f>SUM(N7:N12)</f>
        <v>0</v>
      </c>
      <c r="O6" s="23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>
      <c r="A7" s="26"/>
      <c r="B7" s="27" t="s">
        <v>6</v>
      </c>
      <c r="C7" s="28"/>
      <c r="D7" s="28"/>
      <c r="E7" s="28"/>
      <c r="F7" s="29"/>
      <c r="G7" s="30"/>
      <c r="H7" s="38"/>
      <c r="I7" s="27" t="s">
        <v>9</v>
      </c>
      <c r="J7" s="28"/>
      <c r="K7" s="28"/>
      <c r="L7" s="28"/>
      <c r="M7" s="29"/>
      <c r="N7" s="40"/>
      <c r="O7" s="2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>
      <c r="A8" s="47"/>
      <c r="B8" s="48" t="s">
        <v>10</v>
      </c>
      <c r="C8" s="50"/>
      <c r="D8" s="50"/>
      <c r="E8" s="50"/>
      <c r="F8" s="58"/>
      <c r="G8" s="30"/>
      <c r="H8" s="59"/>
      <c r="I8" s="48" t="s">
        <v>15</v>
      </c>
      <c r="J8" s="50"/>
      <c r="K8" s="50"/>
      <c r="L8" s="50"/>
      <c r="M8" s="58"/>
      <c r="N8" s="40"/>
      <c r="O8" s="2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>
      <c r="A9" s="26"/>
      <c r="B9" s="27" t="s">
        <v>16</v>
      </c>
      <c r="C9" s="28"/>
      <c r="D9" s="28"/>
      <c r="E9" s="28"/>
      <c r="F9" s="29"/>
      <c r="G9" s="30"/>
      <c r="H9" s="38"/>
      <c r="I9" s="27" t="s">
        <v>18</v>
      </c>
      <c r="J9" s="28"/>
      <c r="K9" s="28"/>
      <c r="L9" s="28"/>
      <c r="M9" s="29"/>
      <c r="N9" s="40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>
      <c r="A10" s="47"/>
      <c r="B10" s="48" t="s">
        <v>20</v>
      </c>
      <c r="C10" s="50"/>
      <c r="D10" s="50"/>
      <c r="E10" s="50"/>
      <c r="F10" s="58"/>
      <c r="G10" s="30"/>
      <c r="H10" s="59"/>
      <c r="I10" s="48" t="s">
        <v>21</v>
      </c>
      <c r="J10" s="50"/>
      <c r="K10" s="50"/>
      <c r="L10" s="50"/>
      <c r="M10" s="58"/>
      <c r="N10" s="40"/>
      <c r="O10" s="2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>
      <c r="A11" s="26"/>
      <c r="B11" s="27" t="s">
        <v>23</v>
      </c>
      <c r="C11" s="28"/>
      <c r="D11" s="28"/>
      <c r="E11" s="28"/>
      <c r="F11" s="29"/>
      <c r="G11" s="30"/>
      <c r="H11" s="38"/>
      <c r="I11" s="27" t="s">
        <v>25</v>
      </c>
      <c r="J11" s="28"/>
      <c r="K11" s="28"/>
      <c r="L11" s="28"/>
      <c r="M11" s="29"/>
      <c r="N11" s="40"/>
      <c r="O11" s="2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>
      <c r="A12" s="47"/>
      <c r="B12" s="48"/>
      <c r="C12" s="50"/>
      <c r="D12" s="50"/>
      <c r="E12" s="50"/>
      <c r="F12" s="58"/>
      <c r="G12" s="48"/>
      <c r="H12" s="59"/>
      <c r="I12" s="48" t="s">
        <v>28</v>
      </c>
      <c r="J12" s="50"/>
      <c r="K12" s="50"/>
      <c r="L12" s="50"/>
      <c r="M12" s="58"/>
      <c r="N12" s="40"/>
      <c r="O12" s="23"/>
      <c r="P12" s="7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ht="15.75" customHeight="1">
      <c r="A13" s="47"/>
      <c r="B13" s="48"/>
      <c r="C13" s="50"/>
      <c r="D13" s="50"/>
      <c r="E13" s="50"/>
      <c r="F13" s="58"/>
      <c r="G13" s="48"/>
      <c r="H13" s="21" t="s">
        <v>33</v>
      </c>
      <c r="I13" s="10"/>
      <c r="J13" s="10"/>
      <c r="K13" s="10"/>
      <c r="L13" s="10"/>
      <c r="M13" s="11"/>
      <c r="N13" s="21" t="str">
        <f>N14</f>
        <v/>
      </c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>
      <c r="A14" s="26"/>
      <c r="B14" s="27"/>
      <c r="C14" s="28"/>
      <c r="D14" s="28"/>
      <c r="E14" s="28"/>
      <c r="F14" s="29"/>
      <c r="G14" s="27"/>
      <c r="H14" s="82"/>
      <c r="I14" s="90" t="s">
        <v>37</v>
      </c>
      <c r="J14" s="91"/>
      <c r="K14" s="91"/>
      <c r="L14" s="91"/>
      <c r="M14" s="92"/>
      <c r="N14" s="94"/>
      <c r="O14" s="2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ht="15.75" customHeight="1">
      <c r="A15" s="100" t="s">
        <v>52</v>
      </c>
      <c r="B15" s="10"/>
      <c r="C15" s="10"/>
      <c r="D15" s="10"/>
      <c r="E15" s="10"/>
      <c r="F15" s="11"/>
      <c r="G15" s="20">
        <f>SUM(G16:G19)</f>
        <v>0</v>
      </c>
      <c r="H15" s="21" t="s">
        <v>68</v>
      </c>
      <c r="I15" s="10"/>
      <c r="J15" s="10"/>
      <c r="K15" s="10"/>
      <c r="L15" s="10"/>
      <c r="M15" s="11"/>
      <c r="N15" s="21">
        <f>G20-N6-N13</f>
        <v>0</v>
      </c>
      <c r="O15" s="2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>
      <c r="A16" s="26"/>
      <c r="B16" s="27" t="s">
        <v>75</v>
      </c>
      <c r="C16" s="28"/>
      <c r="D16" s="28"/>
      <c r="E16" s="28"/>
      <c r="F16" s="29"/>
      <c r="G16" s="30"/>
      <c r="H16" s="106"/>
      <c r="I16" s="107"/>
      <c r="J16" s="107"/>
      <c r="K16" s="107"/>
      <c r="L16" s="107"/>
      <c r="M16" s="107"/>
      <c r="N16" s="107"/>
      <c r="O16" s="10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>
      <c r="A17" s="47"/>
      <c r="B17" s="48" t="s">
        <v>88</v>
      </c>
      <c r="C17" s="50"/>
      <c r="D17" s="50"/>
      <c r="E17" s="50"/>
      <c r="F17" s="58"/>
      <c r="G17" s="30"/>
      <c r="H17" s="111"/>
      <c r="O17" s="11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>
      <c r="A18" s="26"/>
      <c r="B18" s="27" t="s">
        <v>91</v>
      </c>
      <c r="C18" s="28"/>
      <c r="D18" s="28"/>
      <c r="E18" s="28"/>
      <c r="F18" s="29"/>
      <c r="G18" s="30"/>
      <c r="H18" s="111"/>
      <c r="O18" s="11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>
      <c r="A19" s="47"/>
      <c r="B19" s="48" t="s">
        <v>95</v>
      </c>
      <c r="C19" s="50"/>
      <c r="D19" s="50"/>
      <c r="E19" s="50"/>
      <c r="F19" s="58"/>
      <c r="G19" s="30"/>
      <c r="H19" s="120"/>
      <c r="I19" s="121"/>
      <c r="J19" s="121"/>
      <c r="K19" s="121"/>
      <c r="L19" s="121"/>
      <c r="M19" s="121"/>
      <c r="N19" s="121"/>
      <c r="O19" s="12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ht="15.75" customHeight="1">
      <c r="A20" s="124" t="s">
        <v>97</v>
      </c>
      <c r="B20" s="125"/>
      <c r="C20" s="125"/>
      <c r="D20" s="125"/>
      <c r="E20" s="125"/>
      <c r="F20" s="126"/>
      <c r="G20" s="128">
        <f>G6+G15</f>
        <v>0</v>
      </c>
      <c r="H20" s="129" t="s">
        <v>97</v>
      </c>
      <c r="I20" s="125"/>
      <c r="J20" s="125"/>
      <c r="K20" s="125"/>
      <c r="L20" s="125"/>
      <c r="M20" s="126"/>
      <c r="N20" s="130">
        <f>N6+N13+N15</f>
        <v>0</v>
      </c>
      <c r="O20" s="13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ht="6.0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ht="18.75" customHeight="1">
      <c r="A22" s="36"/>
      <c r="B22" s="134" t="s">
        <v>69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5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</row>
    <row r="23" ht="15.75" customHeight="1">
      <c r="A23" s="36"/>
      <c r="B23" s="117">
        <v>1.0</v>
      </c>
      <c r="C23" s="136" t="s">
        <v>93</v>
      </c>
      <c r="D23" s="10"/>
      <c r="E23" s="10"/>
      <c r="F23" s="10"/>
      <c r="G23" s="10"/>
      <c r="H23" s="10"/>
      <c r="I23" s="10"/>
      <c r="J23" s="10"/>
      <c r="K23" s="10"/>
      <c r="L23" s="23"/>
      <c r="M23" s="137" t="str">
        <f>'etapa 2 - DRE'!C7</f>
        <v/>
      </c>
      <c r="N23" s="11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</row>
    <row r="24" ht="15.75" customHeight="1">
      <c r="A24" s="36"/>
      <c r="B24" s="117">
        <v>2.0</v>
      </c>
      <c r="C24" s="140" t="s">
        <v>98</v>
      </c>
      <c r="D24" s="10"/>
      <c r="E24" s="10"/>
      <c r="F24" s="10"/>
      <c r="G24" s="10"/>
      <c r="H24" s="10"/>
      <c r="I24" s="10"/>
      <c r="J24" s="10"/>
      <c r="K24" s="10"/>
      <c r="L24" s="23"/>
      <c r="M24" s="137">
        <f>'etapa 2 - DRE'!C15+'etapa 2 - DRE'!C25+'etapa 2 - DRE'!C30</f>
        <v>0</v>
      </c>
      <c r="N24" s="11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</row>
    <row r="25" ht="15.75" customHeight="1">
      <c r="A25" s="36"/>
      <c r="B25" s="117">
        <v>3.0</v>
      </c>
      <c r="C25" s="136" t="s">
        <v>100</v>
      </c>
      <c r="D25" s="10"/>
      <c r="E25" s="10"/>
      <c r="F25" s="10"/>
      <c r="G25" s="10"/>
      <c r="H25" s="10"/>
      <c r="I25" s="10"/>
      <c r="J25" s="10"/>
      <c r="K25" s="10"/>
      <c r="L25" s="23"/>
      <c r="M25" s="137" t="str">
        <f>(('etapa 2 - DRE'!C25+'etapa 2 - DRE'!C30)/'etapa 2 - DRE'!C16)*'etapa 2 - DRE'!C7</f>
        <v>#DIV/0!</v>
      </c>
      <c r="N25" s="11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</row>
    <row r="26" ht="15.75" customHeight="1">
      <c r="A26" s="36"/>
      <c r="B26" s="117">
        <v>4.0</v>
      </c>
      <c r="C26" s="140" t="s">
        <v>102</v>
      </c>
      <c r="D26" s="10"/>
      <c r="E26" s="10"/>
      <c r="F26" s="10"/>
      <c r="G26" s="10"/>
      <c r="H26" s="10"/>
      <c r="I26" s="10"/>
      <c r="J26" s="10"/>
      <c r="K26" s="10"/>
      <c r="L26" s="23"/>
      <c r="M26" s="145" t="str">
        <f>M25/M23</f>
        <v>#DIV/0!</v>
      </c>
      <c r="N26" s="11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</row>
    <row r="27" ht="15.75" customHeight="1">
      <c r="A27" s="36"/>
      <c r="B27" s="117">
        <v>5.0</v>
      </c>
      <c r="C27" s="136" t="s">
        <v>113</v>
      </c>
      <c r="D27" s="10"/>
      <c r="E27" s="10"/>
      <c r="F27" s="10"/>
      <c r="G27" s="10"/>
      <c r="H27" s="10"/>
      <c r="I27" s="10"/>
      <c r="J27" s="10"/>
      <c r="K27" s="10"/>
      <c r="L27" s="23"/>
      <c r="M27" s="149" t="str">
        <f>'etapa 2 - DRE'!C33/'etapa 2 - DRE'!C7</f>
        <v>#DIV/0!</v>
      </c>
      <c r="N27" s="11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</row>
    <row r="28" ht="15.75" customHeight="1">
      <c r="A28" s="36"/>
      <c r="B28" s="117">
        <v>6.0</v>
      </c>
      <c r="C28" s="140" t="s">
        <v>115</v>
      </c>
      <c r="D28" s="10"/>
      <c r="E28" s="10"/>
      <c r="F28" s="10"/>
      <c r="G28" s="10"/>
      <c r="H28" s="10"/>
      <c r="I28" s="10"/>
      <c r="J28" s="10"/>
      <c r="K28" s="10"/>
      <c r="L28" s="23"/>
      <c r="M28" s="149" t="str">
        <f>'etapa 2 - DRE'!C33/'etapa 3 - BP'!N15*100%</f>
        <v>#DIV/0!</v>
      </c>
      <c r="N28" s="11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</row>
    <row r="29" ht="15.75" customHeight="1">
      <c r="A29" s="36"/>
      <c r="B29" s="117">
        <v>7.0</v>
      </c>
      <c r="C29" s="136" t="s">
        <v>118</v>
      </c>
      <c r="D29" s="10"/>
      <c r="E29" s="10"/>
      <c r="F29" s="10"/>
      <c r="G29" s="10"/>
      <c r="H29" s="10"/>
      <c r="I29" s="11"/>
      <c r="J29" s="154">
        <f>'etapa 2 - DRE'!J12</f>
        <v>5000</v>
      </c>
      <c r="K29" s="10"/>
      <c r="L29" s="11"/>
      <c r="M29" s="137" t="str">
        <f>((J29+('etapa 2 - DRE'!C25+'etapa 2 - DRE'!C30))/('etapa 2 - DRE'!C7-'etapa 2 - DRE'!C15))*'etapa 2 - DRE'!C7</f>
        <v>#DIV/0!</v>
      </c>
      <c r="N29" s="11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</row>
    <row r="30" ht="15.75" customHeight="1">
      <c r="A30" s="36"/>
      <c r="B30" s="138" t="s">
        <v>122</v>
      </c>
      <c r="C30" s="136" t="s">
        <v>107</v>
      </c>
      <c r="D30" s="10"/>
      <c r="E30" s="10"/>
      <c r="F30" s="10"/>
      <c r="G30" s="10"/>
      <c r="H30" s="10"/>
      <c r="I30" s="10"/>
      <c r="J30" s="10"/>
      <c r="K30" s="10"/>
      <c r="L30" s="23"/>
      <c r="M30" s="160" t="str">
        <f>J29/M29</f>
        <v>#DIV/0!</v>
      </c>
      <c r="N30" s="11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</row>
    <row r="31" ht="15.75" customHeight="1">
      <c r="A31" s="36"/>
      <c r="B31" s="117">
        <v>8.0</v>
      </c>
      <c r="C31" s="140" t="s">
        <v>109</v>
      </c>
      <c r="D31" s="10"/>
      <c r="E31" s="10"/>
      <c r="F31" s="10"/>
      <c r="G31" s="10"/>
      <c r="H31" s="10"/>
      <c r="I31" s="10"/>
      <c r="J31" s="10"/>
      <c r="K31" s="10"/>
      <c r="L31" s="23"/>
      <c r="M31" s="164" t="str">
        <f>100%-('etapa 2 - DRE'!D9+'etapa 2 - DRE'!D25+'etapa 2 - DRE'!D30+'etapa 3 - BP'!M30)</f>
        <v>#DIV/0!</v>
      </c>
      <c r="N31" s="11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</row>
    <row r="32" ht="15.75" customHeight="1">
      <c r="A32" s="36"/>
      <c r="B32" s="138" t="s">
        <v>126</v>
      </c>
      <c r="C32" s="140" t="s">
        <v>112</v>
      </c>
      <c r="D32" s="10"/>
      <c r="E32" s="10"/>
      <c r="F32" s="10"/>
      <c r="G32" s="10"/>
      <c r="H32" s="10"/>
      <c r="I32" s="10"/>
      <c r="J32" s="10"/>
      <c r="K32" s="10"/>
      <c r="L32" s="23"/>
      <c r="M32" s="167" t="str">
        <f>100/(M31*100)</f>
        <v>#DIV/0!</v>
      </c>
      <c r="N32" s="11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</row>
    <row r="33" ht="15.75" customHeight="1">
      <c r="A33" s="36"/>
      <c r="B33" s="117">
        <v>9.0</v>
      </c>
      <c r="C33" s="136" t="s">
        <v>129</v>
      </c>
      <c r="D33" s="10"/>
      <c r="E33" s="10"/>
      <c r="F33" s="10"/>
      <c r="G33" s="10"/>
      <c r="H33" s="10"/>
      <c r="I33" s="10"/>
      <c r="J33" s="10"/>
      <c r="K33" s="10"/>
      <c r="L33" s="23"/>
      <c r="M33" s="167">
        <f>IF(N6=0,0,G7/N6)</f>
        <v>0</v>
      </c>
      <c r="N33" s="11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</row>
    <row r="34" ht="15.75" customHeight="1">
      <c r="A34" s="36"/>
      <c r="B34" s="117">
        <v>10.0</v>
      </c>
      <c r="C34" s="136" t="s">
        <v>131</v>
      </c>
      <c r="D34" s="10"/>
      <c r="E34" s="10"/>
      <c r="F34" s="10"/>
      <c r="G34" s="10"/>
      <c r="H34" s="10"/>
      <c r="I34" s="10"/>
      <c r="J34" s="10"/>
      <c r="K34" s="10"/>
      <c r="L34" s="23"/>
      <c r="M34" s="174">
        <f>IF(N6=0,0,G6/N6)</f>
        <v>0</v>
      </c>
      <c r="N34" s="11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</row>
    <row r="35" ht="15.75" customHeight="1">
      <c r="A35" s="36"/>
      <c r="B35" s="177">
        <v>11.0</v>
      </c>
      <c r="C35" s="179" t="s">
        <v>136</v>
      </c>
      <c r="D35" s="199"/>
      <c r="E35" s="199"/>
      <c r="F35" s="199"/>
      <c r="G35" s="199"/>
      <c r="H35" s="199"/>
      <c r="I35" s="199"/>
      <c r="J35" s="199"/>
      <c r="K35" s="199"/>
      <c r="L35" s="131"/>
      <c r="M35" s="174">
        <f>IF(N6=0,0,(G6-G11)/N6)</f>
        <v>0</v>
      </c>
      <c r="N35" s="11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</row>
    <row r="36" ht="15.75" customHeight="1">
      <c r="A36" s="36"/>
      <c r="B36" s="117">
        <v>12.0</v>
      </c>
      <c r="C36" s="136" t="s">
        <v>157</v>
      </c>
      <c r="D36" s="10"/>
      <c r="E36" s="10"/>
      <c r="F36" s="10"/>
      <c r="G36" s="10"/>
      <c r="H36" s="10"/>
      <c r="I36" s="10"/>
      <c r="J36" s="10"/>
      <c r="K36" s="10"/>
      <c r="L36" s="23"/>
      <c r="M36" s="174">
        <f>IF('etapa 2 - DRE'!C7=0,0,('etapa 3 - BP'!G8+G9)/('etapa 2 - DRE'!C7/30))</f>
        <v>0</v>
      </c>
      <c r="N36" s="11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</row>
    <row r="37" ht="15.75" customHeight="1">
      <c r="A37" s="36"/>
      <c r="B37" s="117">
        <v>13.0</v>
      </c>
      <c r="C37" s="140" t="s">
        <v>160</v>
      </c>
      <c r="D37" s="10"/>
      <c r="E37" s="10"/>
      <c r="F37" s="10"/>
      <c r="G37" s="10"/>
      <c r="H37" s="10"/>
      <c r="I37" s="10"/>
      <c r="J37" s="10"/>
      <c r="K37" s="10"/>
      <c r="L37" s="23"/>
      <c r="M37" s="174">
        <f>IF(M24=0,0,((N7+N8+N9+N10+N11+N12)/M24)*30)</f>
        <v>0</v>
      </c>
      <c r="N37" s="11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</row>
    <row r="38" ht="15.75" customHeight="1">
      <c r="A38" s="36"/>
      <c r="B38" s="117">
        <v>14.0</v>
      </c>
      <c r="C38" s="136" t="s">
        <v>163</v>
      </c>
      <c r="D38" s="10"/>
      <c r="E38" s="10"/>
      <c r="F38" s="10"/>
      <c r="G38" s="10"/>
      <c r="H38" s="10"/>
      <c r="I38" s="10"/>
      <c r="J38" s="10"/>
      <c r="K38" s="10"/>
      <c r="L38" s="23"/>
      <c r="M38" s="174">
        <f>IF('etapa 2 - DRE'!C10=0,0,'etapa 3 - BP'!G11/('etapa 2 - DRE'!C10/30))</f>
        <v>0</v>
      </c>
      <c r="N38" s="11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</row>
    <row r="39" ht="15.75" customHeight="1">
      <c r="A39" s="36"/>
      <c r="B39" s="212">
        <v>15.0</v>
      </c>
      <c r="C39" s="140" t="s">
        <v>165</v>
      </c>
      <c r="D39" s="10"/>
      <c r="E39" s="10"/>
      <c r="F39" s="10"/>
      <c r="G39" s="10"/>
      <c r="H39" s="10"/>
      <c r="I39" s="10"/>
      <c r="J39" s="10"/>
      <c r="K39" s="10"/>
      <c r="L39" s="23"/>
      <c r="M39" s="174">
        <f>M38+M36-M37</f>
        <v>0</v>
      </c>
      <c r="N39" s="11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</row>
    <row r="40" ht="15.75" customHeight="1">
      <c r="A40" s="36"/>
      <c r="B40" s="151">
        <v>16.0</v>
      </c>
      <c r="C40" s="213" t="s">
        <v>167</v>
      </c>
      <c r="D40" s="112"/>
      <c r="E40" s="112"/>
      <c r="F40" s="112"/>
      <c r="G40" s="112"/>
      <c r="H40" s="112"/>
      <c r="I40" s="112"/>
      <c r="J40" s="112"/>
      <c r="K40" s="112"/>
      <c r="L40" s="15"/>
      <c r="M40" s="174" t="str">
        <f>360/M39</f>
        <v>#DIV/0!</v>
      </c>
      <c r="N40" s="11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</row>
    <row r="41" ht="15.75" customHeight="1">
      <c r="A41" s="36"/>
      <c r="B41" s="212">
        <v>17.0</v>
      </c>
      <c r="C41" s="217" t="s">
        <v>168</v>
      </c>
      <c r="D41" s="10"/>
      <c r="E41" s="10"/>
      <c r="F41" s="10"/>
      <c r="G41" s="10"/>
      <c r="H41" s="10"/>
      <c r="I41" s="10"/>
      <c r="J41" s="10"/>
      <c r="K41" s="10"/>
      <c r="L41" s="23"/>
      <c r="M41" s="218" t="str">
        <f>M24*12/M40</f>
        <v>#DIV/0!</v>
      </c>
      <c r="N41" s="11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2" ht="15.75" customHeight="1">
      <c r="A42" s="36"/>
      <c r="B42" s="151">
        <v>18.0</v>
      </c>
      <c r="C42" s="136" t="s">
        <v>116</v>
      </c>
      <c r="D42" s="10"/>
      <c r="E42" s="10"/>
      <c r="F42" s="10"/>
      <c r="G42" s="10"/>
      <c r="H42" s="10"/>
      <c r="I42" s="10"/>
      <c r="J42" s="10"/>
      <c r="K42" s="10"/>
      <c r="L42" s="23"/>
      <c r="M42" s="218">
        <f>'etapa 2 - DRE'!C33*12</f>
        <v>0</v>
      </c>
      <c r="N42" s="11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</row>
    <row r="43" ht="6.0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</row>
    <row r="44" ht="15.75" customHeight="1">
      <c r="A44" s="155" t="s">
        <v>120</v>
      </c>
      <c r="B44" s="156" t="s">
        <v>121</v>
      </c>
      <c r="C44" s="157"/>
      <c r="D44" s="157"/>
      <c r="E44" s="157"/>
      <c r="F44" s="219" t="str">
        <f>'etapa 2 - DRE'!C7</f>
        <v/>
      </c>
      <c r="G44" s="42"/>
      <c r="H44" s="220"/>
      <c r="I44" s="221" t="s">
        <v>169</v>
      </c>
      <c r="J44" s="157"/>
      <c r="K44" s="157"/>
      <c r="L44" s="157"/>
      <c r="M44" s="157"/>
      <c r="N44" s="157"/>
      <c r="O44" s="222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</row>
    <row r="45" ht="15.75" customHeight="1">
      <c r="A45" s="161" t="s">
        <v>170</v>
      </c>
      <c r="B45" s="162"/>
      <c r="C45" s="162"/>
      <c r="D45" s="162"/>
      <c r="E45" s="162"/>
      <c r="F45" s="162"/>
      <c r="G45" s="223"/>
      <c r="H45" s="162"/>
      <c r="I45" s="165" t="str">
        <f>IF('etapa 2 - DRE'!C33&lt;0,"gerando um prejuízo de","e ainda sobra um lucro de")</f>
        <v>e ainda sobra um lucro de</v>
      </c>
      <c r="J45" s="223"/>
      <c r="K45" s="223"/>
      <c r="L45" s="224">
        <f>'etapa 2 - DRE'!C33</f>
        <v>0</v>
      </c>
      <c r="M45" s="168" t="s">
        <v>128</v>
      </c>
      <c r="N45" s="223"/>
      <c r="O45" s="169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</row>
    <row r="46" ht="15.75" customHeight="1">
      <c r="A46" s="178" t="str">
        <f>IF(L45&lt;0,"um prejuizo de","uma lucratividade de")</f>
        <v>uma lucratividade de</v>
      </c>
      <c r="B46" s="180"/>
      <c r="C46" s="180"/>
      <c r="D46" s="225" t="str">
        <f>'etapa 2 - DRE'!C33/'etapa 2 - DRE'!C7</f>
        <v>#DIV/0!</v>
      </c>
      <c r="E46" s="226"/>
      <c r="F46" s="180"/>
      <c r="G46" s="180"/>
      <c r="H46" s="181"/>
      <c r="I46" s="181"/>
      <c r="J46" s="181"/>
      <c r="K46" s="182"/>
      <c r="L46" s="181"/>
      <c r="M46" s="181"/>
      <c r="N46" s="181"/>
      <c r="O46" s="183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</row>
    <row r="47" ht="15.75" customHeight="1">
      <c r="A47" s="227" t="s">
        <v>132</v>
      </c>
      <c r="B47" s="228" t="s">
        <v>171</v>
      </c>
      <c r="C47" s="228"/>
      <c r="D47" s="228"/>
      <c r="E47" s="228"/>
      <c r="F47" s="228"/>
      <c r="G47" s="228" t="str">
        <f>IF('etapa 2 - DRE'!C32&lt;=0,"a empresa não remunera o seu","a empresa vem remunerando o seu")</f>
        <v>a empresa não remunera o seu</v>
      </c>
      <c r="H47" s="229"/>
      <c r="I47" s="230"/>
      <c r="J47" s="231" t="str">
        <f>IF('etapa 3 - BP'!N15&gt;0,"capital próprio","ativo total")</f>
        <v>ativo total</v>
      </c>
      <c r="K47" s="229"/>
      <c r="L47" s="228" t="str">
        <f>IF('etapa 2 - DRE'!C32&lt;=0,"","em")</f>
        <v/>
      </c>
      <c r="M47" s="232" t="str">
        <f>L45/G20</f>
        <v>#DIV/0!</v>
      </c>
      <c r="N47" s="228" t="str">
        <f>IF('etapa 2 - DRE'!C32&lt;=0,"","ao mês.")</f>
        <v/>
      </c>
      <c r="O47" s="233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</row>
    <row r="48" ht="15.75" customHeight="1">
      <c r="A48" s="227" t="s">
        <v>138</v>
      </c>
      <c r="B48" s="234" t="s">
        <v>133</v>
      </c>
      <c r="C48" s="228"/>
      <c r="D48" s="228"/>
      <c r="E48" s="228"/>
      <c r="F48" s="228"/>
      <c r="G48" s="228"/>
      <c r="H48" s="228"/>
      <c r="I48" s="228"/>
      <c r="J48" s="228"/>
      <c r="K48" s="235"/>
      <c r="L48" s="236" t="str">
        <f>'etapa 3 - BP'!M25</f>
        <v>#DIV/0!</v>
      </c>
      <c r="M48" s="228" t="s">
        <v>135</v>
      </c>
      <c r="N48" s="237"/>
      <c r="O48" s="233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</row>
    <row r="49" ht="15.75" customHeight="1">
      <c r="A49" s="155" t="s">
        <v>143</v>
      </c>
      <c r="B49" s="173" t="s">
        <v>139</v>
      </c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238">
        <f>'etapa 3 - BP'!J29</f>
        <v>5000</v>
      </c>
      <c r="O49" s="43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</row>
    <row r="50" ht="15.75" customHeight="1">
      <c r="A50" s="239"/>
      <c r="B50" s="240" t="s">
        <v>141</v>
      </c>
      <c r="C50" s="207"/>
      <c r="D50" s="207"/>
      <c r="E50" s="207"/>
      <c r="F50" s="241" t="str">
        <f>'etapa 3 - BP'!M29</f>
        <v>#DIV/0!</v>
      </c>
      <c r="G50" s="226"/>
      <c r="H50" s="180"/>
      <c r="I50" s="180"/>
      <c r="J50" s="242"/>
      <c r="K50" s="180"/>
      <c r="L50" s="180"/>
      <c r="M50" s="180"/>
      <c r="N50" s="180"/>
      <c r="O50" s="243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</row>
    <row r="51" ht="15.75" customHeight="1">
      <c r="A51" s="155" t="s">
        <v>151</v>
      </c>
      <c r="B51" s="173" t="s">
        <v>172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244"/>
      <c r="P51" s="36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</row>
    <row r="52" ht="15.75" customHeight="1">
      <c r="A52" s="239"/>
      <c r="B52" s="245" t="str">
        <f>M32</f>
        <v>#DIV/0!</v>
      </c>
      <c r="C52" s="180" t="s">
        <v>147</v>
      </c>
      <c r="D52" s="246"/>
      <c r="E52" s="207"/>
      <c r="F52" s="207"/>
      <c r="G52" s="207"/>
      <c r="H52" s="247">
        <f>'etapa 2 - DRE'!M26</f>
        <v>10</v>
      </c>
      <c r="I52" s="226"/>
      <c r="J52" s="180" t="s">
        <v>149</v>
      </c>
      <c r="K52" s="246"/>
      <c r="L52" s="246"/>
      <c r="M52" s="248" t="str">
        <f>H52*M32</f>
        <v>#DIV/0!</v>
      </c>
      <c r="N52" s="246"/>
      <c r="O52" s="243"/>
      <c r="P52" s="36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</row>
    <row r="53" ht="15.75" customHeight="1">
      <c r="A53" s="155" t="s">
        <v>158</v>
      </c>
      <c r="B53" s="173" t="s">
        <v>173</v>
      </c>
      <c r="C53" s="173"/>
      <c r="D53" s="173"/>
      <c r="E53" s="173"/>
      <c r="F53" s="173"/>
      <c r="G53" s="173"/>
      <c r="H53" s="173" t="str">
        <f>IF('etapa 3 - BP'!N15&lt;0,"não terá condições de pagar todas a suas dívidas", "terá condições de pagar todas as suas dívidas")</f>
        <v>terá condições de pagar todas as suas dívidas</v>
      </c>
      <c r="I53" s="249"/>
      <c r="J53" s="173"/>
      <c r="K53" s="250"/>
      <c r="L53" s="173"/>
      <c r="M53" s="251" t="str">
        <f>IF('etapa 3 - BP'!N15&lt;0,"e ainda terá que aportar","e ainda sobrará de recursos próprios:")</f>
        <v>e ainda sobrará de recursos próprios:</v>
      </c>
      <c r="N53" s="249"/>
      <c r="O53" s="252"/>
      <c r="P53" s="36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</row>
    <row r="54" ht="15.75" customHeight="1">
      <c r="A54" s="239"/>
      <c r="B54" s="253">
        <f>N15</f>
        <v>0</v>
      </c>
      <c r="C54" s="22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54"/>
      <c r="P54" s="36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</row>
    <row r="55" ht="15.75" customHeight="1">
      <c r="A55" s="155" t="s">
        <v>174</v>
      </c>
      <c r="B55" s="173" t="s">
        <v>175</v>
      </c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244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  <row r="56" ht="15.75" customHeight="1">
      <c r="A56" s="255"/>
      <c r="B56" s="256">
        <f>'etapa 3 - BP'!M34</f>
        <v>0</v>
      </c>
      <c r="C56" s="226"/>
      <c r="D56" s="180" t="s">
        <v>176</v>
      </c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243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  <row r="57" ht="15.75" customHeight="1">
      <c r="A57" s="257" t="s">
        <v>177</v>
      </c>
      <c r="B57" s="168" t="s">
        <v>178</v>
      </c>
      <c r="C57" s="168"/>
      <c r="D57" s="168"/>
      <c r="E57" s="168"/>
      <c r="F57" s="168"/>
      <c r="G57" s="168"/>
      <c r="H57" s="168"/>
      <c r="I57" s="258">
        <f>M35</f>
        <v>0</v>
      </c>
      <c r="J57" s="168" t="s">
        <v>179</v>
      </c>
      <c r="K57" s="168"/>
      <c r="L57" s="259"/>
      <c r="M57" s="259"/>
      <c r="N57" s="259"/>
      <c r="O57" s="169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</row>
    <row r="58" ht="15.75" customHeight="1">
      <c r="A58" s="260"/>
      <c r="B58" s="180" t="s">
        <v>180</v>
      </c>
      <c r="C58" s="180"/>
      <c r="D58" s="180"/>
      <c r="E58" s="180"/>
      <c r="F58" s="246"/>
      <c r="G58" s="246"/>
      <c r="H58" s="261">
        <f>M33</f>
        <v>0</v>
      </c>
      <c r="I58" s="226"/>
      <c r="J58" s="180" t="s">
        <v>181</v>
      </c>
      <c r="K58" s="207"/>
      <c r="L58" s="246"/>
      <c r="M58" s="207"/>
      <c r="N58" s="207"/>
      <c r="O58" s="262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</row>
    <row r="59" ht="15.75" customHeight="1">
      <c r="A59" s="227" t="s">
        <v>182</v>
      </c>
      <c r="B59" s="228" t="s">
        <v>183</v>
      </c>
      <c r="C59" s="228"/>
      <c r="D59" s="228"/>
      <c r="E59" s="228"/>
      <c r="F59" s="228"/>
      <c r="G59" s="263">
        <f>'etapa 3 - BP'!M36</f>
        <v>0</v>
      </c>
      <c r="H59" s="228" t="s">
        <v>184</v>
      </c>
      <c r="I59" s="228"/>
      <c r="J59" s="235"/>
      <c r="K59" s="235"/>
      <c r="L59" s="228"/>
      <c r="M59" s="264"/>
      <c r="N59" s="263">
        <f>'etapa 3 - BP'!M37</f>
        <v>0</v>
      </c>
      <c r="O59" s="265" t="s">
        <v>185</v>
      </c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</row>
    <row r="60" ht="15.75" customHeight="1">
      <c r="A60" s="227" t="s">
        <v>186</v>
      </c>
      <c r="B60" s="228" t="s">
        <v>187</v>
      </c>
      <c r="C60" s="228"/>
      <c r="D60" s="228"/>
      <c r="E60" s="228"/>
      <c r="F60" s="228"/>
      <c r="G60" s="228"/>
      <c r="H60" s="228"/>
      <c r="I60" s="266">
        <f>'etapa 3 - BP'!M38</f>
        <v>0</v>
      </c>
      <c r="J60" s="267" t="s">
        <v>188</v>
      </c>
      <c r="K60" s="268"/>
      <c r="L60" s="229"/>
      <c r="M60" s="269"/>
      <c r="N60" s="269"/>
      <c r="O60" s="270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</row>
    <row r="61" ht="14.25" customHeight="1">
      <c r="A61" s="227" t="s">
        <v>189</v>
      </c>
      <c r="B61" s="228" t="s">
        <v>190</v>
      </c>
      <c r="C61" s="228"/>
      <c r="D61" s="228"/>
      <c r="E61" s="271" t="str">
        <f>'etapa 2 - DRE'!C25/'etapa 2 - DRE'!C7</f>
        <v>#DIV/0!</v>
      </c>
      <c r="F61" s="267" t="s">
        <v>191</v>
      </c>
      <c r="G61" s="229"/>
      <c r="H61" s="267"/>
      <c r="I61" s="267"/>
      <c r="J61" s="267"/>
      <c r="K61" s="267"/>
      <c r="L61" s="267"/>
      <c r="M61" s="272" t="str">
        <f>('etapa 2 - DRE'!C19+'etapa 2 - DRE'!C20)/'etapa 2 - DRE'!C7</f>
        <v>#DIV/0!</v>
      </c>
      <c r="N61" s="267" t="s">
        <v>155</v>
      </c>
      <c r="O61" s="23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ht="15.75" customHeight="1">
      <c r="A62" s="273" t="s">
        <v>192</v>
      </c>
      <c r="B62" s="173" t="s">
        <v>193</v>
      </c>
      <c r="C62" s="173"/>
      <c r="D62" s="173"/>
      <c r="E62" s="173"/>
      <c r="F62" s="173"/>
      <c r="G62" s="173"/>
      <c r="H62" s="173"/>
      <c r="I62" s="274" t="str">
        <f>M41</f>
        <v>#DIV/0!</v>
      </c>
      <c r="J62" s="173" t="s">
        <v>194</v>
      </c>
      <c r="K62" s="173"/>
      <c r="L62" s="173"/>
      <c r="M62" s="173"/>
      <c r="N62" s="173"/>
      <c r="O62" s="244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ht="15.75" customHeight="1">
      <c r="A63" s="206"/>
      <c r="B63" s="180" t="s">
        <v>195</v>
      </c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24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ht="15.75" customHeight="1">
      <c r="A64" s="275">
        <v>13.0</v>
      </c>
      <c r="B64" s="173" t="s">
        <v>196</v>
      </c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276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ht="15.75" customHeight="1">
      <c r="A65" s="206"/>
      <c r="B65" s="180" t="s">
        <v>197</v>
      </c>
      <c r="C65" s="180"/>
      <c r="D65" s="180"/>
      <c r="E65" s="277">
        <f>'etapa 2 - DRE'!C33*0.3</f>
        <v>0</v>
      </c>
      <c r="F65" s="226"/>
      <c r="G65" s="180" t="s">
        <v>162</v>
      </c>
      <c r="H65" s="278"/>
      <c r="I65" s="180"/>
      <c r="J65" s="180"/>
      <c r="K65" s="180"/>
      <c r="L65" s="180"/>
      <c r="M65" s="180"/>
      <c r="N65" s="180"/>
      <c r="O65" s="24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ht="18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</row>
    <row r="67" ht="15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79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</row>
    <row r="68" ht="15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</row>
    <row r="69" ht="15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80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80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80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ht="15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8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79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8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8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8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84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8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73">
    <mergeCell ref="C37:L37"/>
    <mergeCell ref="C36:L36"/>
    <mergeCell ref="M35:N35"/>
    <mergeCell ref="M36:N36"/>
    <mergeCell ref="C40:L40"/>
    <mergeCell ref="M40:N40"/>
    <mergeCell ref="C38:L38"/>
    <mergeCell ref="C39:L39"/>
    <mergeCell ref="M37:N37"/>
    <mergeCell ref="M39:N39"/>
    <mergeCell ref="M38:N38"/>
    <mergeCell ref="C35:L35"/>
    <mergeCell ref="C41:L41"/>
    <mergeCell ref="M30:N30"/>
    <mergeCell ref="M31:N31"/>
    <mergeCell ref="M34:N34"/>
    <mergeCell ref="M32:N32"/>
    <mergeCell ref="M33:N33"/>
    <mergeCell ref="M23:N23"/>
    <mergeCell ref="M24:N24"/>
    <mergeCell ref="M41:N41"/>
    <mergeCell ref="M42:N42"/>
    <mergeCell ref="N49:O49"/>
    <mergeCell ref="N15:O15"/>
    <mergeCell ref="M25:N25"/>
    <mergeCell ref="M26:N26"/>
    <mergeCell ref="N20:O20"/>
    <mergeCell ref="M27:N27"/>
    <mergeCell ref="B56:C56"/>
    <mergeCell ref="H58:I58"/>
    <mergeCell ref="B54:C54"/>
    <mergeCell ref="E65:F65"/>
    <mergeCell ref="H52:I52"/>
    <mergeCell ref="F50:G50"/>
    <mergeCell ref="C42:L42"/>
    <mergeCell ref="F44:H44"/>
    <mergeCell ref="D46:E46"/>
    <mergeCell ref="N6:O6"/>
    <mergeCell ref="A5:F5"/>
    <mergeCell ref="H6:M6"/>
    <mergeCell ref="H5:M5"/>
    <mergeCell ref="N5:O5"/>
    <mergeCell ref="A4:O4"/>
    <mergeCell ref="N10:O10"/>
    <mergeCell ref="N11:O11"/>
    <mergeCell ref="N12:O12"/>
    <mergeCell ref="N7:O7"/>
    <mergeCell ref="N8:O8"/>
    <mergeCell ref="N9:O9"/>
    <mergeCell ref="N13:O13"/>
    <mergeCell ref="C34:L34"/>
    <mergeCell ref="C31:L31"/>
    <mergeCell ref="C30:L30"/>
    <mergeCell ref="C32:L32"/>
    <mergeCell ref="C33:L33"/>
    <mergeCell ref="M28:N28"/>
    <mergeCell ref="M29:N29"/>
    <mergeCell ref="J29:L29"/>
    <mergeCell ref="C28:L28"/>
    <mergeCell ref="C27:L27"/>
    <mergeCell ref="C29:I29"/>
    <mergeCell ref="C23:L23"/>
    <mergeCell ref="C24:L24"/>
    <mergeCell ref="C25:L25"/>
    <mergeCell ref="C26:L26"/>
    <mergeCell ref="B22:N22"/>
    <mergeCell ref="H15:M15"/>
    <mergeCell ref="H16:O19"/>
    <mergeCell ref="H20:M20"/>
    <mergeCell ref="H13:M13"/>
    <mergeCell ref="N14:O14"/>
    <mergeCell ref="A15:F15"/>
    <mergeCell ref="A20:F20"/>
  </mergeCells>
  <conditionalFormatting sqref="N15 B54 L45">
    <cfRule type="cellIs" dxfId="0" priority="1" operator="lessThan">
      <formula>0</formula>
    </cfRule>
  </conditionalFormatting>
  <conditionalFormatting sqref="M28">
    <cfRule type="cellIs" dxfId="0" priority="2" operator="lessThan">
      <formula>0</formula>
    </cfRule>
  </conditionalFormatting>
  <conditionalFormatting sqref="F44 D46:E46 M47">
    <cfRule type="cellIs" dxfId="0" priority="3" operator="lessThan">
      <formula>0</formula>
    </cfRule>
  </conditionalFormatting>
  <conditionalFormatting sqref="M27">
    <cfRule type="cellIs" dxfId="0" priority="4" operator="lessThan">
      <formula>0</formula>
    </cfRule>
  </conditionalFormatting>
  <printOptions horizontalCentered="1"/>
  <pageMargins bottom="0.7874015748031497" footer="0.0" header="0.0" left="0.5905511811023623" right="0.5905511811023623" top="1.3779527559055118"/>
  <pageSetup fitToHeight="0" paperSize="9" orientation="portrait"/>
  <headerFooter>
    <oddHeader/>
    <oddFooter>&amp;LDiagnóstico Financeiro&amp;R&amp;D</oddFooter>
  </headerFooter>
  <drawing r:id="rId2"/>
  <legacyDrawing r:id="rId3"/>
</worksheet>
</file>